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MP.OC\NetworkFiles\Home\KLO\300102\300102592\2018-2019\BUAD116\BUAD-116-MO\"/>
    </mc:Choice>
  </mc:AlternateContent>
  <bookViews>
    <workbookView xWindow="0" yWindow="0" windowWidth="15270" windowHeight="11520"/>
  </bookViews>
  <sheets>
    <sheet name="Grades" sheetId="1" r:id="rId1"/>
    <sheet name="Form" sheetId="3" r:id="rId2"/>
  </sheets>
  <definedNames>
    <definedName name="grades">Grades!$A$5:$AZ$53</definedName>
    <definedName name="sorted">#REF!</definedName>
    <definedName name="table">Grades!$A$7:$AQ$40</definedName>
  </definedNames>
  <calcPr calcId="162913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7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6" i="1"/>
  <c r="E56" i="1" s="1"/>
  <c r="BF57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6" i="1"/>
  <c r="AP57" i="1"/>
  <c r="AO56" i="1" l="1"/>
  <c r="AO57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" i="1"/>
  <c r="M57" i="1" l="1"/>
  <c r="B6" i="3" l="1"/>
  <c r="B5" i="3"/>
  <c r="M56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" i="1"/>
  <c r="N56" i="1" l="1"/>
  <c r="N57" i="1"/>
  <c r="N5" i="1"/>
  <c r="N50" i="1"/>
  <c r="N46" i="1"/>
  <c r="N42" i="1"/>
  <c r="N38" i="1"/>
  <c r="N34" i="1"/>
  <c r="N30" i="1"/>
  <c r="N26" i="1"/>
  <c r="N22" i="1"/>
  <c r="N18" i="1"/>
  <c r="N14" i="1"/>
  <c r="N10" i="1"/>
  <c r="N6" i="1"/>
  <c r="N53" i="1"/>
  <c r="N49" i="1"/>
  <c r="N41" i="1"/>
  <c r="N37" i="1"/>
  <c r="N33" i="1"/>
  <c r="N29" i="1"/>
  <c r="N25" i="1"/>
  <c r="N21" i="1"/>
  <c r="N17" i="1"/>
  <c r="N13" i="1"/>
  <c r="N9" i="1"/>
  <c r="N48" i="1"/>
  <c r="N36" i="1"/>
  <c r="N28" i="1"/>
  <c r="N24" i="1"/>
  <c r="B7" i="3" s="1"/>
  <c r="C7" i="3" s="1"/>
  <c r="N20" i="1"/>
  <c r="N16" i="1"/>
  <c r="N12" i="1"/>
  <c r="N8" i="1"/>
  <c r="N45" i="1"/>
  <c r="N52" i="1"/>
  <c r="N44" i="1"/>
  <c r="N40" i="1"/>
  <c r="N32" i="1"/>
  <c r="N51" i="1"/>
  <c r="N47" i="1"/>
  <c r="N43" i="1"/>
  <c r="N39" i="1"/>
  <c r="N35" i="1"/>
  <c r="N31" i="1"/>
  <c r="N27" i="1"/>
  <c r="N23" i="1"/>
  <c r="N15" i="1"/>
  <c r="N11" i="1"/>
  <c r="N7" i="1"/>
  <c r="N19" i="1"/>
  <c r="A55" i="1" l="1"/>
  <c r="S35" i="1"/>
  <c r="S57" i="1"/>
  <c r="S56" i="1"/>
  <c r="S8" i="1"/>
  <c r="S31" i="1"/>
  <c r="S39" i="1"/>
  <c r="S23" i="1"/>
  <c r="S17" i="1"/>
  <c r="S6" i="1"/>
  <c r="S48" i="1"/>
  <c r="S9" i="1"/>
  <c r="S5" i="1"/>
  <c r="S10" i="1"/>
  <c r="S11" i="1"/>
  <c r="S12" i="1"/>
  <c r="S13" i="1"/>
  <c r="S14" i="1"/>
  <c r="S15" i="1"/>
  <c r="S16" i="1"/>
  <c r="S18" i="1"/>
  <c r="S19" i="1"/>
  <c r="S20" i="1"/>
  <c r="S21" i="1"/>
  <c r="S22" i="1"/>
  <c r="S24" i="1"/>
  <c r="S25" i="1"/>
  <c r="S26" i="1"/>
  <c r="S27" i="1"/>
  <c r="S28" i="1"/>
  <c r="S29" i="1"/>
  <c r="S30" i="1"/>
  <c r="S32" i="1"/>
  <c r="S33" i="1"/>
  <c r="S34" i="1"/>
  <c r="S36" i="1"/>
  <c r="S37" i="1"/>
  <c r="S38" i="1"/>
  <c r="S40" i="1"/>
  <c r="S41" i="1"/>
  <c r="S42" i="1"/>
  <c r="S43" i="1"/>
  <c r="S44" i="1"/>
  <c r="S45" i="1"/>
  <c r="S47" i="1"/>
  <c r="S46" i="1"/>
  <c r="S49" i="1"/>
  <c r="S50" i="1"/>
  <c r="S51" i="1"/>
  <c r="S52" i="1"/>
  <c r="S53" i="1"/>
  <c r="S7" i="1"/>
  <c r="F59" i="1"/>
  <c r="B8" i="3" l="1"/>
  <c r="F56" i="1" l="1"/>
  <c r="F9" i="1"/>
  <c r="F36" i="1"/>
  <c r="F16" i="1"/>
  <c r="F12" i="1"/>
  <c r="F30" i="1"/>
  <c r="F26" i="1"/>
  <c r="F45" i="1"/>
  <c r="F40" i="1"/>
  <c r="F18" i="1"/>
  <c r="F11" i="1"/>
  <c r="F17" i="1"/>
  <c r="F20" i="1"/>
  <c r="F8" i="1"/>
  <c r="F24" i="1"/>
  <c r="B9" i="3" s="1"/>
  <c r="F47" i="1"/>
  <c r="F31" i="1"/>
  <c r="F32" i="1"/>
  <c r="F52" i="1"/>
  <c r="F25" i="1"/>
  <c r="F48" i="1"/>
  <c r="F28" i="1"/>
  <c r="F50" i="1"/>
  <c r="F15" i="1"/>
  <c r="F35" i="1"/>
  <c r="F44" i="1"/>
  <c r="F37" i="1"/>
  <c r="F22" i="1"/>
  <c r="F6" i="1"/>
  <c r="F29" i="1"/>
  <c r="F10" i="1"/>
  <c r="F33" i="1"/>
  <c r="F19" i="1"/>
  <c r="F43" i="1"/>
  <c r="F5" i="1"/>
  <c r="F49" i="1"/>
  <c r="F53" i="1"/>
  <c r="F46" i="1"/>
  <c r="F21" i="1"/>
  <c r="F41" i="1"/>
  <c r="F34" i="1"/>
  <c r="F14" i="1"/>
  <c r="F38" i="1"/>
  <c r="F7" i="1"/>
  <c r="F23" i="1"/>
  <c r="F51" i="1"/>
  <c r="F27" i="1"/>
  <c r="F39" i="1"/>
  <c r="F13" i="1"/>
  <c r="F42" i="1"/>
</calcChain>
</file>

<file path=xl/sharedStrings.xml><?xml version="1.0" encoding="utf-8"?>
<sst xmlns="http://schemas.openxmlformats.org/spreadsheetml/2006/main" count="92" uniqueCount="45">
  <si>
    <t>Last</t>
  </si>
  <si>
    <t>First</t>
  </si>
  <si>
    <t>ID</t>
  </si>
  <si>
    <t>Final</t>
  </si>
  <si>
    <t>So Far</t>
  </si>
  <si>
    <t>Perfect Student</t>
  </si>
  <si>
    <t>Control</t>
  </si>
  <si>
    <t>Value to course</t>
  </si>
  <si>
    <t>Pt 1</t>
  </si>
  <si>
    <t>Pt 2</t>
  </si>
  <si>
    <t>Pt 3</t>
  </si>
  <si>
    <t>Project</t>
  </si>
  <si>
    <t>Avg.</t>
  </si>
  <si>
    <t>Code</t>
  </si>
  <si>
    <t>I</t>
  </si>
  <si>
    <t>D</t>
  </si>
  <si>
    <t>Top 5 Avg</t>
  </si>
  <si>
    <t>BUAD 116-003</t>
  </si>
  <si>
    <t xml:space="preserve"> </t>
  </si>
  <si>
    <t>Fall 2018</t>
  </si>
  <si>
    <t>#1</t>
  </si>
  <si>
    <t>#2</t>
  </si>
  <si>
    <t>#3</t>
  </si>
  <si>
    <t>#4</t>
  </si>
  <si>
    <t>#5</t>
  </si>
  <si>
    <t>#6</t>
  </si>
  <si>
    <t>EXAMS</t>
  </si>
  <si>
    <t>E</t>
  </si>
  <si>
    <t>Writing Pct</t>
  </si>
  <si>
    <t>Exam Pct</t>
  </si>
  <si>
    <t>Last Name</t>
  </si>
  <si>
    <t>First Name</t>
  </si>
  <si>
    <t>Grade so Far</t>
  </si>
  <si>
    <t>Exam pct.</t>
  </si>
  <si>
    <t>Project Avg</t>
  </si>
  <si>
    <t>Pre-class Quizzes</t>
  </si>
  <si>
    <t>Avg/Top 12</t>
  </si>
  <si>
    <t>Pres</t>
  </si>
  <si>
    <t>Classwork &amp; Participation</t>
  </si>
  <si>
    <t>Total</t>
  </si>
  <si>
    <t>Meet</t>
  </si>
  <si>
    <t>Simulations</t>
  </si>
  <si>
    <t>Avg</t>
  </si>
  <si>
    <t>Brown</t>
  </si>
  <si>
    <t>Barry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</si>
</sst>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20"/>
      <color theme="1"/>
      <name val="Arial"/>
      <family val="2"/>
    </font>
    <font>
      <sz val="12"/>
      <color theme="1"/>
      <name val="Arial"/>
      <family val="2"/>
    </font>
    <font>
      <sz val="8"/>
      <color indexed="10"/>
      <name val="Tahoma"/>
      <family val="2"/>
    </font>
    <font>
      <sz val="10"/>
      <color indexed="8"/>
      <name val="Arial"/>
      <family val="2"/>
    </font>
    <font>
      <b/>
      <sz val="8"/>
      <color theme="1"/>
      <name val="Arial"/>
      <family val="2"/>
    </font>
    <font>
      <sz val="8"/>
      <color rgb="FF000000"/>
      <name val="Verdana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pivotButton="1"/>
  </cellStyleXfs>
  <cellXfs count="54">
    <xf numFmtId="0" fontId="0" fillId="0" borderId="0" xfId="0"/>
    <xf numFmtId="0" fontId="3" fillId="0" borderId="0" xfId="0" applyFont="1"/>
    <xf numFmtId="0" fontId="4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center" vertical="center" wrapText="1"/>
    </xf>
    <xf numFmtId="9" fontId="0" fillId="0" borderId="0" xfId="1" applyFont="1"/>
    <xf numFmtId="0" fontId="6" fillId="0" borderId="0" xfId="0" applyFont="1" applyAlignment="1">
      <alignment vertical="top"/>
    </xf>
    <xf numFmtId="0" fontId="0" fillId="2" borderId="0" xfId="0" applyFill="1"/>
    <xf numFmtId="0" fontId="2" fillId="2" borderId="0" xfId="0" applyFont="1" applyFill="1" applyAlignment="1">
      <alignment horizontal="center" vertical="center" wrapText="1"/>
    </xf>
    <xf numFmtId="0" fontId="0" fillId="3" borderId="0" xfId="0" applyFill="1"/>
    <xf numFmtId="0" fontId="7" fillId="3" borderId="0" xfId="0" applyFont="1" applyFill="1" applyAlignment="1">
      <alignment horizontal="center" vertical="center" wrapText="1"/>
    </xf>
    <xf numFmtId="0" fontId="0" fillId="3" borderId="0" xfId="0" quotePrefix="1" applyFill="1"/>
    <xf numFmtId="0" fontId="0" fillId="3" borderId="0" xfId="0" applyFill="1" applyProtection="1">
      <protection locked="0"/>
    </xf>
    <xf numFmtId="165" fontId="0" fillId="3" borderId="0" xfId="0" quotePrefix="1" applyNumberFormat="1" applyFill="1"/>
    <xf numFmtId="0" fontId="0" fillId="0" borderId="0" xfId="0" applyAlignment="1">
      <alignment vertical="top"/>
    </xf>
    <xf numFmtId="0" fontId="6" fillId="0" borderId="0" xfId="0" applyFont="1" applyAlignment="1">
      <alignment horizontal="center" vertical="top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0" fillId="4" borderId="0" xfId="0" applyFill="1"/>
    <xf numFmtId="0" fontId="0" fillId="5" borderId="0" xfId="0" applyFill="1"/>
    <xf numFmtId="0" fontId="2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7" fillId="7" borderId="0" xfId="0" applyFont="1" applyFill="1" applyAlignment="1">
      <alignment horizontal="center" vertical="center" wrapText="1"/>
    </xf>
    <xf numFmtId="165" fontId="0" fillId="7" borderId="0" xfId="0" quotePrefix="1" applyNumberFormat="1" applyFill="1"/>
    <xf numFmtId="0" fontId="0" fillId="7" borderId="0" xfId="0" quotePrefix="1" applyFill="1"/>
    <xf numFmtId="164" fontId="0" fillId="0" borderId="0" xfId="1" applyNumberFormat="1" applyFont="1" applyAlignment="1">
      <alignment horizontal="center"/>
    </xf>
    <xf numFmtId="0" fontId="8" fillId="8" borderId="0" xfId="0" applyFont="1" applyFill="1" applyAlignment="1">
      <alignment vertical="center" wrapText="1"/>
    </xf>
    <xf numFmtId="0" fontId="6" fillId="0" borderId="0" xfId="0" applyNumberFormat="1" applyFont="1" applyAlignment="1">
      <alignment vertical="top"/>
    </xf>
    <xf numFmtId="0" fontId="2" fillId="6" borderId="0" xfId="0" applyFont="1" applyFill="1" applyAlignment="1">
      <alignment horizontal="center" vertical="center" wrapText="1"/>
    </xf>
    <xf numFmtId="1" fontId="0" fillId="7" borderId="0" xfId="0" quotePrefix="1" applyNumberFormat="1" applyFill="1"/>
    <xf numFmtId="1" fontId="9" fillId="7" borderId="0" xfId="0" quotePrefix="1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9" fontId="0" fillId="0" borderId="0" xfId="1" applyFont="1" applyFill="1"/>
    <xf numFmtId="0" fontId="0" fillId="2" borderId="0" xfId="0" applyFill="1" applyAlignment="1">
      <alignment horizontal="center"/>
    </xf>
    <xf numFmtId="9" fontId="0" fillId="2" borderId="0" xfId="1" applyFont="1" applyFill="1"/>
    <xf numFmtId="1" fontId="6" fillId="0" borderId="0" xfId="0" applyNumberFormat="1" applyFont="1" applyAlignment="1">
      <alignment vertical="top"/>
    </xf>
    <xf numFmtId="165" fontId="0" fillId="0" borderId="0" xfId="0" applyNumberFormat="1"/>
    <xf numFmtId="0" fontId="2" fillId="0" borderId="0" xfId="0" applyFont="1" applyAlignment="1">
      <alignment horizontal="center"/>
    </xf>
    <xf numFmtId="165" fontId="0" fillId="2" borderId="0" xfId="0" applyNumberFormat="1" applyFill="1"/>
    <xf numFmtId="0" fontId="2" fillId="6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2" fillId="6" borderId="0" xfId="0" applyFont="1" applyFill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2" fillId="6" borderId="0" xfId="0" applyFont="1" applyFill="1" applyAlignment="1">
      <alignment vertical="center" wrapText="1"/>
    </xf>
    <xf numFmtId="0" fontId="0" fillId="6" borderId="0" xfId="0" applyFill="1"/>
    <xf numFmtId="0" fontId="0" fillId="6" borderId="0" xfId="0" applyFill="1" applyAlignment="1">
      <alignment horizontal="center"/>
    </xf>
    <xf numFmtId="0" fontId="2" fillId="6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7" borderId="0" xfId="0" applyFill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65"/>
  <sheetViews>
    <sheetView tabSelected="1" zoomScale="55" zoomScaleNormal="55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O41" sqref="O41"/>
    </sheetView>
  </sheetViews>
  <sheetFormatPr defaultRowHeight="12.75" x14ac:dyDescent="0.2"/>
  <cols>
    <col min="1" max="1" width="13.7109375" customWidth="1"/>
    <col min="2" max="2" width="15.7109375" bestFit="1" customWidth="1"/>
    <col min="3" max="3" width="10.28515625" hidden="1" customWidth="1"/>
    <col min="4" max="4" width="6" hidden="1" customWidth="1"/>
    <col min="5" max="5" width="8" customWidth="1"/>
    <col min="6" max="6" width="8.42578125" customWidth="1"/>
    <col min="7" max="7" width="6.140625" bestFit="1" customWidth="1"/>
    <col min="8" max="12" width="4.85546875" customWidth="1"/>
    <col min="13" max="14" width="6.7109375" customWidth="1"/>
    <col min="15" max="15" width="6.7109375" style="32" customWidth="1"/>
    <col min="16" max="20" width="6.28515625" customWidth="1"/>
    <col min="21" max="28" width="4.42578125" customWidth="1"/>
    <col min="29" max="29" width="3.5703125" customWidth="1"/>
    <col min="30" max="30" width="5.140625" customWidth="1"/>
    <col min="31" max="31" width="4.85546875" customWidth="1"/>
    <col min="32" max="33" width="4.5703125" bestFit="1" customWidth="1"/>
    <col min="34" max="40" width="3.42578125" customWidth="1"/>
    <col min="41" max="42" width="5" customWidth="1"/>
    <col min="43" max="51" width="3.7109375" customWidth="1"/>
    <col min="52" max="52" width="7" bestFit="1" customWidth="1"/>
    <col min="53" max="57" width="4.42578125" customWidth="1"/>
    <col min="58" max="58" width="7.7109375" customWidth="1"/>
    <col min="59" max="59" width="8.85546875" hidden="1" customWidth="1"/>
    <col min="60" max="60" width="8.7109375" customWidth="1"/>
  </cols>
  <sheetData>
    <row r="1" spans="1:59" ht="25.5" x14ac:dyDescent="0.35">
      <c r="A1" s="1" t="s">
        <v>17</v>
      </c>
    </row>
    <row r="2" spans="1:59" ht="15" x14ac:dyDescent="0.2">
      <c r="A2" s="2" t="s">
        <v>19</v>
      </c>
      <c r="G2" t="s">
        <v>18</v>
      </c>
    </row>
    <row r="3" spans="1:59" ht="13.15" customHeight="1" x14ac:dyDescent="0.2">
      <c r="G3" s="52" t="s">
        <v>26</v>
      </c>
      <c r="H3" s="52"/>
      <c r="I3" s="52"/>
      <c r="J3" s="52"/>
      <c r="K3" s="52"/>
      <c r="L3" s="52"/>
      <c r="M3" s="16"/>
      <c r="N3" s="36"/>
      <c r="O3" s="33"/>
      <c r="P3" s="51" t="s">
        <v>11</v>
      </c>
      <c r="Q3" s="51"/>
      <c r="R3" s="51"/>
      <c r="S3" s="51"/>
      <c r="T3" s="43"/>
      <c r="U3" s="53" t="s">
        <v>35</v>
      </c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44"/>
      <c r="AK3" s="44"/>
      <c r="AL3" s="44"/>
      <c r="AM3" s="44"/>
      <c r="AN3" s="44"/>
      <c r="AO3" s="22"/>
      <c r="AP3" s="42"/>
      <c r="AQ3" s="50" t="s">
        <v>38</v>
      </c>
      <c r="AR3" s="50"/>
      <c r="AS3" s="50"/>
      <c r="AT3" s="50"/>
      <c r="AU3" s="50"/>
      <c r="AV3" s="50"/>
      <c r="AW3" s="50"/>
      <c r="AX3" s="50"/>
      <c r="AY3" s="29"/>
      <c r="AZ3" s="48"/>
      <c r="BA3" s="50" t="s">
        <v>41</v>
      </c>
      <c r="BB3" s="50"/>
      <c r="BC3" s="50"/>
      <c r="BD3" s="50"/>
      <c r="BE3" s="50"/>
      <c r="BF3" s="50"/>
      <c r="BG3" s="47"/>
    </row>
    <row r="4" spans="1:59" s="4" customFormat="1" ht="31.9" customHeight="1" x14ac:dyDescent="0.2">
      <c r="A4" s="4" t="s">
        <v>0</v>
      </c>
      <c r="B4" s="4" t="s">
        <v>1</v>
      </c>
      <c r="C4" s="4" t="s">
        <v>2</v>
      </c>
      <c r="D4" s="4" t="s">
        <v>13</v>
      </c>
      <c r="E4" s="4" t="s">
        <v>3</v>
      </c>
      <c r="F4" s="4" t="s">
        <v>4</v>
      </c>
      <c r="G4" s="8" t="s">
        <v>20</v>
      </c>
      <c r="H4" s="8" t="s">
        <v>21</v>
      </c>
      <c r="I4" s="8" t="s">
        <v>22</v>
      </c>
      <c r="J4" s="8" t="s">
        <v>23</v>
      </c>
      <c r="K4" s="8" t="s">
        <v>24</v>
      </c>
      <c r="L4" s="8" t="s">
        <v>25</v>
      </c>
      <c r="M4" s="17" t="s">
        <v>16</v>
      </c>
      <c r="N4" s="17" t="s">
        <v>29</v>
      </c>
      <c r="O4" s="34" t="s">
        <v>28</v>
      </c>
      <c r="P4" s="10" t="s">
        <v>8</v>
      </c>
      <c r="Q4" s="10" t="s">
        <v>9</v>
      </c>
      <c r="R4" s="10" t="s">
        <v>10</v>
      </c>
      <c r="S4" s="10" t="s">
        <v>12</v>
      </c>
      <c r="T4" s="10" t="s">
        <v>37</v>
      </c>
      <c r="U4" s="23">
        <v>1</v>
      </c>
      <c r="V4" s="23">
        <v>2</v>
      </c>
      <c r="W4" s="23">
        <v>3</v>
      </c>
      <c r="X4" s="23">
        <v>4</v>
      </c>
      <c r="Y4" s="23">
        <v>5</v>
      </c>
      <c r="Z4" s="23">
        <v>6</v>
      </c>
      <c r="AA4" s="23">
        <v>7</v>
      </c>
      <c r="AB4" s="23">
        <v>8</v>
      </c>
      <c r="AC4" s="23">
        <v>9</v>
      </c>
      <c r="AD4" s="23">
        <v>10</v>
      </c>
      <c r="AE4" s="23">
        <v>11</v>
      </c>
      <c r="AF4" s="23">
        <v>12</v>
      </c>
      <c r="AG4" s="23">
        <v>13</v>
      </c>
      <c r="AH4" s="23">
        <v>14</v>
      </c>
      <c r="AI4" s="23">
        <v>15</v>
      </c>
      <c r="AJ4" s="23">
        <v>16</v>
      </c>
      <c r="AK4" s="23">
        <v>17</v>
      </c>
      <c r="AL4" s="23"/>
      <c r="AM4" s="23"/>
      <c r="AN4" s="23"/>
      <c r="AO4" s="23" t="s">
        <v>36</v>
      </c>
      <c r="AP4" s="46" t="s">
        <v>39</v>
      </c>
      <c r="AQ4" s="20">
        <v>1</v>
      </c>
      <c r="AR4" s="21">
        <v>2</v>
      </c>
      <c r="AS4" s="20">
        <v>3</v>
      </c>
      <c r="AT4" s="21">
        <v>4</v>
      </c>
      <c r="AU4" s="20">
        <v>5</v>
      </c>
      <c r="AV4" s="21">
        <v>6</v>
      </c>
      <c r="AW4" s="20">
        <v>7</v>
      </c>
      <c r="AX4" s="21">
        <v>8</v>
      </c>
      <c r="AY4" s="20">
        <v>9</v>
      </c>
      <c r="AZ4" s="45" t="s">
        <v>40</v>
      </c>
      <c r="BA4" s="20">
        <v>1</v>
      </c>
      <c r="BB4" s="45">
        <v>2</v>
      </c>
      <c r="BC4" s="20">
        <v>3</v>
      </c>
      <c r="BD4" s="45">
        <v>4</v>
      </c>
      <c r="BE4" s="20">
        <v>5</v>
      </c>
      <c r="BF4" s="45" t="s">
        <v>42</v>
      </c>
    </row>
    <row r="5" spans="1:59" x14ac:dyDescent="0.2">
      <c r="A5" s="6" t="s">
        <v>43</v>
      </c>
      <c r="B5" s="14" t="s">
        <v>44</v>
      </c>
      <c r="C5" s="28">
        <v>300296369</v>
      </c>
      <c r="D5" s="15" t="s">
        <v>14</v>
      </c>
      <c r="E5" s="26">
        <f t="shared" ref="E5:E56" si="0">(M5/$M$57)*0.5+(S5/$S$57)*0.2+(T5/$T$57)*0.1+(AO5/$AO$57)*0.1+(SUM(AP5/$AP$57)*0.05+(BF5/$BF$57)*0.05)</f>
        <v>0.75544871794871804</v>
      </c>
      <c r="F5" s="26">
        <f t="shared" ref="F5:F36" si="1">E5/$E$56</f>
        <v>0.75544871794871815</v>
      </c>
      <c r="G5" s="7">
        <v>100</v>
      </c>
      <c r="H5" s="7">
        <v>100</v>
      </c>
      <c r="I5" s="7">
        <v>50</v>
      </c>
      <c r="J5" s="7">
        <v>50</v>
      </c>
      <c r="K5" s="7">
        <v>100</v>
      </c>
      <c r="L5" s="7"/>
      <c r="M5" s="41">
        <f>SUMPRODUCT(LARGE(G5:L5,{1,2,3,4,5}))/5</f>
        <v>80</v>
      </c>
      <c r="N5" s="37">
        <f>M5/$M$56</f>
        <v>0.8</v>
      </c>
      <c r="O5" s="35">
        <v>1</v>
      </c>
      <c r="P5" s="12">
        <v>80</v>
      </c>
      <c r="Q5" s="12">
        <v>80</v>
      </c>
      <c r="R5" s="12">
        <v>70</v>
      </c>
      <c r="S5" s="13">
        <f>AVERAGE(P5:R5)</f>
        <v>76.666666666666671</v>
      </c>
      <c r="T5" s="12">
        <v>50</v>
      </c>
      <c r="U5" s="30">
        <v>15</v>
      </c>
      <c r="V5" s="30">
        <v>15</v>
      </c>
      <c r="W5" s="30">
        <v>15</v>
      </c>
      <c r="X5" s="30">
        <v>15</v>
      </c>
      <c r="Y5" s="30">
        <v>15</v>
      </c>
      <c r="Z5" s="30">
        <v>15</v>
      </c>
      <c r="AA5" s="30">
        <v>15</v>
      </c>
      <c r="AB5" s="30">
        <v>15</v>
      </c>
      <c r="AC5" s="30">
        <v>15</v>
      </c>
      <c r="AD5" s="30">
        <v>15</v>
      </c>
      <c r="AE5" s="30">
        <v>15</v>
      </c>
      <c r="AF5" s="30">
        <v>15</v>
      </c>
      <c r="AG5" s="30"/>
      <c r="AH5" s="30"/>
      <c r="AI5" s="30"/>
      <c r="AJ5" s="30"/>
      <c r="AK5" s="30"/>
      <c r="AL5" s="30"/>
      <c r="AM5" s="30"/>
      <c r="AN5" s="30"/>
      <c r="AO5" s="24">
        <f>SUMPRODUCT(LARGE(U5:AI5,{1,2,3,4,5,6,7,8,9,10,11,12}))/12</f>
        <v>15</v>
      </c>
      <c r="AP5" s="19">
        <f t="shared" ref="AP5:AP53" si="2">SUM(AQ5:AZ5)</f>
        <v>9</v>
      </c>
      <c r="AQ5" s="18">
        <v>1</v>
      </c>
      <c r="AR5" s="19"/>
      <c r="AS5" s="18"/>
      <c r="AT5" s="19"/>
      <c r="AU5" s="18">
        <v>1</v>
      </c>
      <c r="AV5" s="19">
        <v>1</v>
      </c>
      <c r="AW5" s="18">
        <v>1</v>
      </c>
      <c r="AX5" s="19"/>
      <c r="AY5" s="18"/>
      <c r="AZ5" s="49">
        <v>5</v>
      </c>
      <c r="BA5" s="18">
        <v>85</v>
      </c>
      <c r="BB5" s="48"/>
      <c r="BC5" s="18"/>
      <c r="BD5" s="48"/>
      <c r="BE5" s="18"/>
      <c r="BF5" s="48">
        <f t="shared" ref="BF5:BF56" si="3">AVERAGE(BA5:BE5)</f>
        <v>85</v>
      </c>
    </row>
    <row r="6" spans="1:59" ht="12" customHeight="1" x14ac:dyDescent="0.2">
      <c r="A6" s="6"/>
      <c r="B6" s="14"/>
      <c r="C6" s="28">
        <v>300286616</v>
      </c>
      <c r="D6" s="15" t="s">
        <v>14</v>
      </c>
      <c r="E6" s="26" t="e">
        <f t="shared" si="0"/>
        <v>#NUM!</v>
      </c>
      <c r="F6" s="26" t="e">
        <f t="shared" si="1"/>
        <v>#NUM!</v>
      </c>
      <c r="G6" s="7"/>
      <c r="H6" s="7"/>
      <c r="I6" s="7"/>
      <c r="J6" s="7"/>
      <c r="K6" s="7"/>
      <c r="L6" s="7"/>
      <c r="M6" s="41" t="e">
        <f>SUMPRODUCT(LARGE(G6:L6,{1,2,3,4,5}))/5</f>
        <v>#NUM!</v>
      </c>
      <c r="N6" s="37" t="e">
        <f t="shared" ref="N6:N57" si="4">M6/$M$56</f>
        <v>#NUM!</v>
      </c>
      <c r="O6" s="35">
        <v>0.92</v>
      </c>
      <c r="P6" s="12"/>
      <c r="Q6" s="12"/>
      <c r="R6" s="12"/>
      <c r="S6" s="13" t="e">
        <f>AVERAGE(P6:R6)</f>
        <v>#DIV/0!</v>
      </c>
      <c r="T6" s="12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24" t="e">
        <f>SUMPRODUCT(LARGE(U6:AI6,{1,2,3,4,5,6,7,8,9,10,11,12}))/12</f>
        <v>#NUM!</v>
      </c>
      <c r="AP6" s="19">
        <f t="shared" si="2"/>
        <v>2</v>
      </c>
      <c r="AQ6" s="18">
        <v>1</v>
      </c>
      <c r="AR6" s="19"/>
      <c r="AS6" s="18"/>
      <c r="AT6" s="19"/>
      <c r="AU6" s="18">
        <v>1</v>
      </c>
      <c r="AV6" s="19"/>
      <c r="AW6" s="18"/>
      <c r="AX6" s="19"/>
      <c r="AY6" s="18"/>
      <c r="AZ6" s="49"/>
      <c r="BA6" s="18"/>
      <c r="BB6" s="48"/>
      <c r="BC6" s="18"/>
      <c r="BD6" s="48"/>
      <c r="BE6" s="18"/>
      <c r="BF6" s="48" t="e">
        <f t="shared" si="3"/>
        <v>#DIV/0!</v>
      </c>
    </row>
    <row r="7" spans="1:59" x14ac:dyDescent="0.2">
      <c r="A7" s="6"/>
      <c r="B7" s="14"/>
      <c r="C7" s="28">
        <v>300285898</v>
      </c>
      <c r="D7" s="15" t="s">
        <v>14</v>
      </c>
      <c r="E7" s="26" t="e">
        <f t="shared" si="0"/>
        <v>#NUM!</v>
      </c>
      <c r="F7" s="26" t="e">
        <f t="shared" si="1"/>
        <v>#NUM!</v>
      </c>
      <c r="G7" s="7"/>
      <c r="H7" s="7"/>
      <c r="I7" s="7"/>
      <c r="J7" s="7"/>
      <c r="K7" s="7"/>
      <c r="L7" s="7"/>
      <c r="M7" s="41" t="e">
        <f>SUMPRODUCT(LARGE(G7:L7,{1,2,3,4,5}))/5</f>
        <v>#NUM!</v>
      </c>
      <c r="N7" s="37" t="e">
        <f t="shared" si="4"/>
        <v>#NUM!</v>
      </c>
      <c r="O7" s="35">
        <v>0.86</v>
      </c>
      <c r="P7" s="12"/>
      <c r="Q7" s="12"/>
      <c r="R7" s="12"/>
      <c r="S7" s="13" t="e">
        <f t="shared" ref="S7:S53" si="5">AVERAGE(P7:R7)</f>
        <v>#DIV/0!</v>
      </c>
      <c r="T7" s="12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24" t="e">
        <f>SUMPRODUCT(LARGE(U7:AI7,{1,2,3,4,5,6,7,8,9,10,11,12}))/12</f>
        <v>#NUM!</v>
      </c>
      <c r="AP7" s="19">
        <f t="shared" si="2"/>
        <v>11</v>
      </c>
      <c r="AQ7" s="18">
        <v>1</v>
      </c>
      <c r="AR7" s="19">
        <v>1</v>
      </c>
      <c r="AS7" s="18">
        <v>1</v>
      </c>
      <c r="AT7" s="19">
        <v>1</v>
      </c>
      <c r="AU7" s="18">
        <v>1</v>
      </c>
      <c r="AV7" s="19">
        <v>1</v>
      </c>
      <c r="AW7" s="18"/>
      <c r="AX7" s="19"/>
      <c r="AY7" s="18"/>
      <c r="AZ7" s="49">
        <v>5</v>
      </c>
      <c r="BA7" s="18"/>
      <c r="BB7" s="48"/>
      <c r="BC7" s="18"/>
      <c r="BD7" s="48"/>
      <c r="BE7" s="18"/>
      <c r="BF7" s="48" t="e">
        <f t="shared" si="3"/>
        <v>#DIV/0!</v>
      </c>
    </row>
    <row r="8" spans="1:59" x14ac:dyDescent="0.2">
      <c r="C8" s="38">
        <v>300291996</v>
      </c>
      <c r="D8" s="15" t="s">
        <v>14</v>
      </c>
      <c r="E8" s="26" t="e">
        <f t="shared" si="0"/>
        <v>#NUM!</v>
      </c>
      <c r="F8" s="26" t="e">
        <f t="shared" si="1"/>
        <v>#NUM!</v>
      </c>
      <c r="G8" s="7"/>
      <c r="H8" s="7"/>
      <c r="I8" s="7"/>
      <c r="J8" s="7"/>
      <c r="K8" s="7"/>
      <c r="L8" s="7"/>
      <c r="M8" s="41" t="e">
        <f>SUMPRODUCT(LARGE(G8:L8,{1,2,3,4,5}))/5</f>
        <v>#NUM!</v>
      </c>
      <c r="N8" s="37" t="e">
        <f t="shared" si="4"/>
        <v>#NUM!</v>
      </c>
      <c r="O8" s="35">
        <v>0.84</v>
      </c>
      <c r="P8" s="12"/>
      <c r="Q8" s="12"/>
      <c r="R8" s="12"/>
      <c r="S8" s="13" t="e">
        <f t="shared" ref="S8" si="6">AVERAGE(P8:R8)</f>
        <v>#DIV/0!</v>
      </c>
      <c r="T8" s="12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24" t="e">
        <f>SUMPRODUCT(LARGE(U8:AI8,{1,2,3,4,5,6,7,8,9,10,11,12}))/12</f>
        <v>#NUM!</v>
      </c>
      <c r="AP8" s="19">
        <f t="shared" si="2"/>
        <v>8</v>
      </c>
      <c r="AQ8" s="18"/>
      <c r="AR8" s="19">
        <v>1</v>
      </c>
      <c r="AS8" s="18"/>
      <c r="AT8" s="19"/>
      <c r="AU8" s="18">
        <v>1</v>
      </c>
      <c r="AV8" s="19">
        <v>1</v>
      </c>
      <c r="AW8" s="18"/>
      <c r="AX8" s="19"/>
      <c r="AY8" s="18"/>
      <c r="AZ8" s="49">
        <v>5</v>
      </c>
      <c r="BA8" s="18"/>
      <c r="BB8" s="48"/>
      <c r="BC8" s="18"/>
      <c r="BD8" s="48"/>
      <c r="BE8" s="18"/>
      <c r="BF8" s="48" t="e">
        <f t="shared" si="3"/>
        <v>#DIV/0!</v>
      </c>
    </row>
    <row r="9" spans="1:59" x14ac:dyDescent="0.2">
      <c r="A9" s="6"/>
      <c r="B9" s="14"/>
      <c r="C9" s="28">
        <v>300286486</v>
      </c>
      <c r="D9" s="15" t="s">
        <v>14</v>
      </c>
      <c r="E9" s="26" t="e">
        <f t="shared" si="0"/>
        <v>#NUM!</v>
      </c>
      <c r="F9" s="26" t="e">
        <f>E9/$E$56</f>
        <v>#NUM!</v>
      </c>
      <c r="G9" s="7"/>
      <c r="H9" s="7"/>
      <c r="I9" s="7"/>
      <c r="J9" s="7"/>
      <c r="K9" s="7"/>
      <c r="L9" s="7"/>
      <c r="M9" s="41" t="e">
        <f>SUMPRODUCT(LARGE(G9:L9,{1,2,3,4,5}))/5</f>
        <v>#NUM!</v>
      </c>
      <c r="N9" s="37" t="e">
        <f t="shared" si="4"/>
        <v>#NUM!</v>
      </c>
      <c r="O9" s="35">
        <v>0.9</v>
      </c>
      <c r="P9" s="12"/>
      <c r="Q9" s="12"/>
      <c r="R9" s="12"/>
      <c r="S9" s="13" t="e">
        <f>AVERAGE(P9:R9)</f>
        <v>#DIV/0!</v>
      </c>
      <c r="T9" s="12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24" t="e">
        <f>SUMPRODUCT(LARGE(U9:AI9,{1,2,3,4,5,6,7,8,9,10,11,12}))/12</f>
        <v>#NUM!</v>
      </c>
      <c r="AP9" s="19">
        <f t="shared" si="2"/>
        <v>7</v>
      </c>
      <c r="AQ9" s="18">
        <v>1</v>
      </c>
      <c r="AR9" s="19">
        <v>1</v>
      </c>
      <c r="AS9" s="18"/>
      <c r="AT9" s="19">
        <v>1</v>
      </c>
      <c r="AU9" s="18">
        <v>1</v>
      </c>
      <c r="AV9" s="19"/>
      <c r="AW9" s="18"/>
      <c r="AX9" s="19"/>
      <c r="AY9" s="18"/>
      <c r="AZ9" s="49">
        <v>3</v>
      </c>
      <c r="BA9" s="18"/>
      <c r="BB9" s="48"/>
      <c r="BC9" s="18"/>
      <c r="BD9" s="48"/>
      <c r="BE9" s="18"/>
      <c r="BF9" s="48" t="e">
        <f t="shared" si="3"/>
        <v>#DIV/0!</v>
      </c>
    </row>
    <row r="10" spans="1:59" x14ac:dyDescent="0.2">
      <c r="A10" s="6"/>
      <c r="B10" s="14"/>
      <c r="C10" s="28">
        <v>300273531</v>
      </c>
      <c r="D10" s="15" t="s">
        <v>15</v>
      </c>
      <c r="E10" s="26" t="e">
        <f t="shared" si="0"/>
        <v>#NUM!</v>
      </c>
      <c r="F10" s="26" t="e">
        <f t="shared" si="1"/>
        <v>#NUM!</v>
      </c>
      <c r="G10" s="7"/>
      <c r="H10" s="7"/>
      <c r="I10" s="7"/>
      <c r="J10" s="7"/>
      <c r="K10" s="7"/>
      <c r="L10" s="7"/>
      <c r="M10" s="41" t="e">
        <f>SUMPRODUCT(LARGE(G10:L10,{1,2,3,4,5}))/5</f>
        <v>#NUM!</v>
      </c>
      <c r="N10" s="37" t="e">
        <f t="shared" si="4"/>
        <v>#NUM!</v>
      </c>
      <c r="O10" s="35">
        <v>0.82</v>
      </c>
      <c r="P10" s="12"/>
      <c r="Q10" s="12"/>
      <c r="R10" s="12"/>
      <c r="S10" s="13" t="e">
        <f t="shared" si="5"/>
        <v>#DIV/0!</v>
      </c>
      <c r="T10" s="12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24" t="e">
        <f>SUMPRODUCT(LARGE(U10:AI10,{1,2,3,4,5,6,7,8,9,10,11,12}))/12</f>
        <v>#NUM!</v>
      </c>
      <c r="AP10" s="19">
        <f t="shared" si="2"/>
        <v>11</v>
      </c>
      <c r="AQ10" s="18">
        <v>1</v>
      </c>
      <c r="AR10" s="19">
        <v>1</v>
      </c>
      <c r="AS10" s="18">
        <v>1</v>
      </c>
      <c r="AT10" s="19"/>
      <c r="AU10" s="18">
        <v>1</v>
      </c>
      <c r="AV10" s="19">
        <v>1</v>
      </c>
      <c r="AW10" s="18">
        <v>1</v>
      </c>
      <c r="AX10" s="19"/>
      <c r="AY10" s="18"/>
      <c r="AZ10" s="49">
        <v>5</v>
      </c>
      <c r="BA10" s="18"/>
      <c r="BB10" s="48"/>
      <c r="BC10" s="18"/>
      <c r="BD10" s="48"/>
      <c r="BE10" s="18"/>
      <c r="BF10" s="48" t="e">
        <f t="shared" si="3"/>
        <v>#DIV/0!</v>
      </c>
    </row>
    <row r="11" spans="1:59" x14ac:dyDescent="0.2">
      <c r="A11" s="6"/>
      <c r="B11" s="14"/>
      <c r="C11" s="28">
        <v>300280033</v>
      </c>
      <c r="D11" s="15" t="s">
        <v>15</v>
      </c>
      <c r="E11" s="26" t="e">
        <f t="shared" si="0"/>
        <v>#NUM!</v>
      </c>
      <c r="F11" s="26" t="e">
        <f t="shared" si="1"/>
        <v>#NUM!</v>
      </c>
      <c r="G11" s="7"/>
      <c r="H11" s="7"/>
      <c r="I11" s="7"/>
      <c r="J11" s="7"/>
      <c r="K11" s="7"/>
      <c r="L11" s="7"/>
      <c r="M11" s="41" t="e">
        <f>SUMPRODUCT(LARGE(G11:L11,{1,2,3,4,5}))/5</f>
        <v>#NUM!</v>
      </c>
      <c r="N11" s="37" t="e">
        <f t="shared" si="4"/>
        <v>#NUM!</v>
      </c>
      <c r="O11" s="35">
        <v>0.78</v>
      </c>
      <c r="P11" s="12"/>
      <c r="Q11" s="12"/>
      <c r="R11" s="12"/>
      <c r="S11" s="13" t="e">
        <f t="shared" si="5"/>
        <v>#DIV/0!</v>
      </c>
      <c r="T11" s="12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24" t="e">
        <f>SUMPRODUCT(LARGE(U11:AI11,{1,2,3,4,5,6,7,8,9,10,11,12}))/12</f>
        <v>#NUM!</v>
      </c>
      <c r="AP11" s="19">
        <f t="shared" si="2"/>
        <v>10</v>
      </c>
      <c r="AQ11" s="18">
        <v>1</v>
      </c>
      <c r="AR11" s="19">
        <v>1</v>
      </c>
      <c r="AS11" s="18">
        <v>1</v>
      </c>
      <c r="AT11" s="19">
        <v>1</v>
      </c>
      <c r="AU11" s="18"/>
      <c r="AV11" s="19"/>
      <c r="AW11" s="18">
        <v>1</v>
      </c>
      <c r="AX11" s="19"/>
      <c r="AY11" s="18"/>
      <c r="AZ11" s="49">
        <v>5</v>
      </c>
      <c r="BA11" s="18"/>
      <c r="BB11" s="48"/>
      <c r="BC11" s="18"/>
      <c r="BD11" s="48"/>
      <c r="BE11" s="18"/>
      <c r="BF11" s="48" t="e">
        <f t="shared" si="3"/>
        <v>#DIV/0!</v>
      </c>
    </row>
    <row r="12" spans="1:59" x14ac:dyDescent="0.2">
      <c r="A12" s="6"/>
      <c r="B12" s="14"/>
      <c r="C12" s="28">
        <v>300288747</v>
      </c>
      <c r="D12" s="15" t="s">
        <v>15</v>
      </c>
      <c r="E12" s="26" t="e">
        <f t="shared" si="0"/>
        <v>#NUM!</v>
      </c>
      <c r="F12" s="26" t="e">
        <f t="shared" si="1"/>
        <v>#NUM!</v>
      </c>
      <c r="G12" s="7"/>
      <c r="H12" s="7"/>
      <c r="I12" s="7"/>
      <c r="J12" s="7"/>
      <c r="K12" s="7"/>
      <c r="L12" s="7"/>
      <c r="M12" s="41" t="e">
        <f>SUMPRODUCT(LARGE(G12:L12,{1,2,3,4,5}))/5</f>
        <v>#NUM!</v>
      </c>
      <c r="N12" s="37" t="e">
        <f t="shared" si="4"/>
        <v>#NUM!</v>
      </c>
      <c r="O12" s="35">
        <v>0.8</v>
      </c>
      <c r="P12" s="12"/>
      <c r="Q12" s="12"/>
      <c r="R12" s="12"/>
      <c r="S12" s="13" t="e">
        <f t="shared" si="5"/>
        <v>#DIV/0!</v>
      </c>
      <c r="T12" s="12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24" t="e">
        <f>SUMPRODUCT(LARGE(U12:AI12,{1,2,3,4,5,6,7,8,9,10,11,12}))/12</f>
        <v>#NUM!</v>
      </c>
      <c r="AP12" s="19">
        <f t="shared" si="2"/>
        <v>9</v>
      </c>
      <c r="AQ12" s="18">
        <v>1</v>
      </c>
      <c r="AR12" s="19">
        <v>1</v>
      </c>
      <c r="AS12" s="18"/>
      <c r="AT12" s="19">
        <v>1</v>
      </c>
      <c r="AU12" s="18">
        <v>1</v>
      </c>
      <c r="AV12" s="19"/>
      <c r="AW12" s="18"/>
      <c r="AX12" s="19"/>
      <c r="AY12" s="18"/>
      <c r="AZ12" s="49">
        <v>5</v>
      </c>
      <c r="BA12" s="18"/>
      <c r="BB12" s="48"/>
      <c r="BC12" s="18"/>
      <c r="BD12" s="48"/>
      <c r="BE12" s="18"/>
      <c r="BF12" s="48" t="e">
        <f t="shared" si="3"/>
        <v>#DIV/0!</v>
      </c>
    </row>
    <row r="13" spans="1:59" x14ac:dyDescent="0.2">
      <c r="A13" s="6"/>
      <c r="B13" s="14"/>
      <c r="C13" s="28">
        <v>300278137</v>
      </c>
      <c r="D13" s="15" t="s">
        <v>15</v>
      </c>
      <c r="E13" s="26" t="e">
        <f t="shared" si="0"/>
        <v>#NUM!</v>
      </c>
      <c r="F13" s="26" t="e">
        <f t="shared" si="1"/>
        <v>#NUM!</v>
      </c>
      <c r="G13" s="7"/>
      <c r="H13" s="7"/>
      <c r="I13" s="7"/>
      <c r="J13" s="7"/>
      <c r="K13" s="7"/>
      <c r="L13" s="7"/>
      <c r="M13" s="41" t="e">
        <f>SUMPRODUCT(LARGE(G13:L13,{1,2,3,4,5}))/5</f>
        <v>#NUM!</v>
      </c>
      <c r="N13" s="37" t="e">
        <f t="shared" si="4"/>
        <v>#NUM!</v>
      </c>
      <c r="O13" s="35">
        <v>0.78</v>
      </c>
      <c r="P13" s="12"/>
      <c r="Q13" s="12"/>
      <c r="R13" s="12"/>
      <c r="S13" s="13" t="e">
        <f t="shared" si="5"/>
        <v>#DIV/0!</v>
      </c>
      <c r="T13" s="12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24" t="e">
        <f>SUMPRODUCT(LARGE(U13:AI13,{1,2,3,4,5,6,7,8,9,10,11,12}))/12</f>
        <v>#NUM!</v>
      </c>
      <c r="AP13" s="19">
        <f t="shared" si="2"/>
        <v>10</v>
      </c>
      <c r="AQ13" s="18">
        <v>1</v>
      </c>
      <c r="AR13" s="19">
        <v>1</v>
      </c>
      <c r="AS13" s="18">
        <v>1</v>
      </c>
      <c r="AT13" s="19"/>
      <c r="AU13" s="18">
        <v>1</v>
      </c>
      <c r="AV13" s="19">
        <v>1</v>
      </c>
      <c r="AW13" s="18"/>
      <c r="AX13" s="19"/>
      <c r="AY13" s="18"/>
      <c r="AZ13" s="49">
        <v>5</v>
      </c>
      <c r="BA13" s="18"/>
      <c r="BB13" s="48"/>
      <c r="BC13" s="18"/>
      <c r="BD13" s="48"/>
      <c r="BE13" s="18"/>
      <c r="BF13" s="48" t="e">
        <f t="shared" si="3"/>
        <v>#DIV/0!</v>
      </c>
    </row>
    <row r="14" spans="1:59" x14ac:dyDescent="0.2">
      <c r="A14" s="6"/>
      <c r="B14" s="14"/>
      <c r="C14" s="28">
        <v>300287984</v>
      </c>
      <c r="D14" s="15" t="s">
        <v>15</v>
      </c>
      <c r="E14" s="26" t="e">
        <f t="shared" si="0"/>
        <v>#NUM!</v>
      </c>
      <c r="F14" s="26" t="e">
        <f t="shared" si="1"/>
        <v>#NUM!</v>
      </c>
      <c r="G14" s="7"/>
      <c r="H14" s="7"/>
      <c r="I14" s="7"/>
      <c r="J14" s="7"/>
      <c r="K14" s="7"/>
      <c r="L14" s="7"/>
      <c r="M14" s="41" t="e">
        <f>SUMPRODUCT(LARGE(G14:L14,{1,2,3,4,5}))/5</f>
        <v>#NUM!</v>
      </c>
      <c r="N14" s="37" t="e">
        <f t="shared" si="4"/>
        <v>#NUM!</v>
      </c>
      <c r="O14" s="35">
        <v>0.82</v>
      </c>
      <c r="P14" s="12"/>
      <c r="Q14" s="12"/>
      <c r="R14" s="12"/>
      <c r="S14" s="13" t="e">
        <f t="shared" si="5"/>
        <v>#DIV/0!</v>
      </c>
      <c r="T14" s="12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24" t="e">
        <f>SUMPRODUCT(LARGE(U14:AI14,{1,2,3,4,5,6,7,8,9,10,11,12}))/12</f>
        <v>#NUM!</v>
      </c>
      <c r="AP14" s="19">
        <f t="shared" si="2"/>
        <v>7</v>
      </c>
      <c r="AQ14" s="18">
        <v>1</v>
      </c>
      <c r="AR14" s="19">
        <v>1</v>
      </c>
      <c r="AS14" s="18">
        <v>1</v>
      </c>
      <c r="AT14" s="19">
        <v>1</v>
      </c>
      <c r="AU14" s="18">
        <v>1</v>
      </c>
      <c r="AV14" s="19">
        <v>1</v>
      </c>
      <c r="AW14" s="18">
        <v>1</v>
      </c>
      <c r="AX14" s="19"/>
      <c r="AY14" s="18"/>
      <c r="AZ14" s="49"/>
      <c r="BA14" s="18"/>
      <c r="BB14" s="48"/>
      <c r="BC14" s="18"/>
      <c r="BD14" s="48"/>
      <c r="BE14" s="18"/>
      <c r="BF14" s="48" t="e">
        <f t="shared" si="3"/>
        <v>#DIV/0!</v>
      </c>
    </row>
    <row r="15" spans="1:59" x14ac:dyDescent="0.2">
      <c r="A15" s="6"/>
      <c r="B15" s="14"/>
      <c r="C15" s="28">
        <v>300273789</v>
      </c>
      <c r="D15" s="15" t="s">
        <v>15</v>
      </c>
      <c r="E15" s="26" t="e">
        <f t="shared" si="0"/>
        <v>#NUM!</v>
      </c>
      <c r="F15" s="26" t="e">
        <f t="shared" si="1"/>
        <v>#NUM!</v>
      </c>
      <c r="G15" s="7"/>
      <c r="H15" s="7"/>
      <c r="I15" s="7"/>
      <c r="J15" s="7"/>
      <c r="K15" s="7"/>
      <c r="L15" s="7"/>
      <c r="M15" s="41" t="e">
        <f>SUMPRODUCT(LARGE(G15:L15,{1,2,3,4,5}))/5</f>
        <v>#NUM!</v>
      </c>
      <c r="N15" s="37" t="e">
        <f t="shared" si="4"/>
        <v>#NUM!</v>
      </c>
      <c r="O15" s="35">
        <v>0.88</v>
      </c>
      <c r="P15" s="12"/>
      <c r="Q15" s="12"/>
      <c r="R15" s="12"/>
      <c r="S15" s="13" t="e">
        <f t="shared" si="5"/>
        <v>#DIV/0!</v>
      </c>
      <c r="T15" s="12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24" t="e">
        <f>SUMPRODUCT(LARGE(U15:AI15,{1,2,3,4,5,6,7,8,9,10,11,12}))/12</f>
        <v>#NUM!</v>
      </c>
      <c r="AP15" s="19">
        <f t="shared" si="2"/>
        <v>5</v>
      </c>
      <c r="AQ15" s="18">
        <v>1</v>
      </c>
      <c r="AR15" s="19"/>
      <c r="AS15" s="18">
        <v>1</v>
      </c>
      <c r="AT15" s="19">
        <v>1</v>
      </c>
      <c r="AU15" s="18"/>
      <c r="AV15" s="19">
        <v>1</v>
      </c>
      <c r="AW15" s="18">
        <v>1</v>
      </c>
      <c r="AX15" s="19"/>
      <c r="AY15" s="18"/>
      <c r="AZ15" s="49"/>
      <c r="BA15" s="18"/>
      <c r="BB15" s="48"/>
      <c r="BC15" s="18"/>
      <c r="BD15" s="48"/>
      <c r="BE15" s="18"/>
      <c r="BF15" s="48" t="e">
        <f t="shared" si="3"/>
        <v>#DIV/0!</v>
      </c>
    </row>
    <row r="16" spans="1:59" x14ac:dyDescent="0.2">
      <c r="A16" s="6"/>
      <c r="B16" s="14"/>
      <c r="C16" s="28">
        <v>300260442</v>
      </c>
      <c r="D16" s="15" t="s">
        <v>15</v>
      </c>
      <c r="E16" s="26" t="e">
        <f t="shared" si="0"/>
        <v>#NUM!</v>
      </c>
      <c r="F16" s="26" t="e">
        <f t="shared" si="1"/>
        <v>#NUM!</v>
      </c>
      <c r="G16" s="7"/>
      <c r="H16" s="7"/>
      <c r="I16" s="7"/>
      <c r="J16" s="7"/>
      <c r="K16" s="7"/>
      <c r="L16" s="7"/>
      <c r="M16" s="41" t="e">
        <f>SUMPRODUCT(LARGE(G16:L16,{1,2,3,4,5}))/5</f>
        <v>#NUM!</v>
      </c>
      <c r="N16" s="37" t="e">
        <f t="shared" si="4"/>
        <v>#NUM!</v>
      </c>
      <c r="O16" s="35">
        <v>0.96</v>
      </c>
      <c r="P16" s="12"/>
      <c r="Q16" s="12"/>
      <c r="R16" s="12"/>
      <c r="S16" s="13" t="e">
        <f t="shared" si="5"/>
        <v>#DIV/0!</v>
      </c>
      <c r="T16" s="12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24" t="e">
        <f>SUMPRODUCT(LARGE(U16:AI16,{1,2,3,4,5,6,7,8,9,10,11,12}))/12</f>
        <v>#NUM!</v>
      </c>
      <c r="AP16" s="19">
        <f t="shared" si="2"/>
        <v>11</v>
      </c>
      <c r="AQ16" s="18">
        <v>1</v>
      </c>
      <c r="AR16" s="19">
        <v>1</v>
      </c>
      <c r="AS16" s="18">
        <v>1</v>
      </c>
      <c r="AT16" s="19">
        <v>1</v>
      </c>
      <c r="AU16" s="18">
        <v>1</v>
      </c>
      <c r="AV16" s="19">
        <v>1</v>
      </c>
      <c r="AW16" s="18"/>
      <c r="AX16" s="19"/>
      <c r="AY16" s="18"/>
      <c r="AZ16" s="49">
        <v>5</v>
      </c>
      <c r="BA16" s="18"/>
      <c r="BB16" s="48"/>
      <c r="BC16" s="18"/>
      <c r="BD16" s="48"/>
      <c r="BE16" s="18"/>
      <c r="BF16" s="48" t="e">
        <f t="shared" si="3"/>
        <v>#DIV/0!</v>
      </c>
    </row>
    <row r="17" spans="1:58" x14ac:dyDescent="0.2">
      <c r="C17" s="38">
        <v>300292947</v>
      </c>
      <c r="D17" s="15" t="s">
        <v>14</v>
      </c>
      <c r="E17" s="26" t="e">
        <f t="shared" si="0"/>
        <v>#NUM!</v>
      </c>
      <c r="F17" s="26" t="e">
        <f t="shared" si="1"/>
        <v>#NUM!</v>
      </c>
      <c r="G17" s="7"/>
      <c r="H17" s="7"/>
      <c r="I17" s="7"/>
      <c r="J17" s="7"/>
      <c r="K17" s="7"/>
      <c r="L17" s="7"/>
      <c r="M17" s="41" t="e">
        <f>SUMPRODUCT(LARGE(G17:L17,{1,2,3,4,5}))/5</f>
        <v>#NUM!</v>
      </c>
      <c r="N17" s="37" t="e">
        <f t="shared" si="4"/>
        <v>#NUM!</v>
      </c>
      <c r="O17" s="35">
        <v>0.76</v>
      </c>
      <c r="P17" s="12"/>
      <c r="Q17" s="12"/>
      <c r="R17" s="12"/>
      <c r="S17" s="13" t="e">
        <f t="shared" ref="S17" si="7">AVERAGE(P17:R17)</f>
        <v>#DIV/0!</v>
      </c>
      <c r="T17" s="12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24" t="e">
        <f>SUMPRODUCT(LARGE(U17:AI17,{1,2,3,4,5,6,7,8,9,10,11,12}))/12</f>
        <v>#NUM!</v>
      </c>
      <c r="AP17" s="19">
        <f t="shared" si="2"/>
        <v>10</v>
      </c>
      <c r="AQ17" s="18"/>
      <c r="AR17" s="19">
        <v>1</v>
      </c>
      <c r="AS17" s="18">
        <v>1</v>
      </c>
      <c r="AT17" s="19">
        <v>1</v>
      </c>
      <c r="AU17" s="18"/>
      <c r="AV17" s="19">
        <v>1</v>
      </c>
      <c r="AW17" s="18">
        <v>1</v>
      </c>
      <c r="AX17" s="19"/>
      <c r="AY17" s="18"/>
      <c r="AZ17" s="49">
        <v>5</v>
      </c>
      <c r="BA17" s="18"/>
      <c r="BB17" s="48"/>
      <c r="BC17" s="18"/>
      <c r="BD17" s="48"/>
      <c r="BE17" s="18"/>
      <c r="BF17" s="48" t="e">
        <f t="shared" si="3"/>
        <v>#DIV/0!</v>
      </c>
    </row>
    <row r="18" spans="1:58" x14ac:dyDescent="0.2">
      <c r="A18" s="6"/>
      <c r="B18" s="14"/>
      <c r="C18" s="28">
        <v>300274947</v>
      </c>
      <c r="D18" s="15" t="s">
        <v>15</v>
      </c>
      <c r="E18" s="26" t="e">
        <f t="shared" si="0"/>
        <v>#NUM!</v>
      </c>
      <c r="F18" s="26" t="e">
        <f t="shared" si="1"/>
        <v>#NUM!</v>
      </c>
      <c r="G18" s="7"/>
      <c r="H18" s="7"/>
      <c r="I18" s="7"/>
      <c r="J18" s="7"/>
      <c r="K18" s="7"/>
      <c r="L18" s="7"/>
      <c r="M18" s="41" t="e">
        <f>SUMPRODUCT(LARGE(G18:L18,{1,2,3,4,5}))/5</f>
        <v>#NUM!</v>
      </c>
      <c r="N18" s="37" t="e">
        <f t="shared" si="4"/>
        <v>#NUM!</v>
      </c>
      <c r="O18" s="35">
        <v>0.74</v>
      </c>
      <c r="P18" s="12"/>
      <c r="Q18" s="12"/>
      <c r="R18" s="12"/>
      <c r="S18" s="13" t="e">
        <f t="shared" si="5"/>
        <v>#DIV/0!</v>
      </c>
      <c r="T18" s="12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24" t="e">
        <f>SUMPRODUCT(LARGE(U18:AI18,{1,2,3,4,5,6,7,8,9,10,11,12}))/12</f>
        <v>#NUM!</v>
      </c>
      <c r="AP18" s="19">
        <f t="shared" si="2"/>
        <v>4</v>
      </c>
      <c r="AQ18" s="18">
        <v>1</v>
      </c>
      <c r="AR18" s="19"/>
      <c r="AS18" s="18"/>
      <c r="AT18" s="19">
        <v>1</v>
      </c>
      <c r="AU18" s="18">
        <v>1</v>
      </c>
      <c r="AV18" s="19">
        <v>1</v>
      </c>
      <c r="AW18" s="18"/>
      <c r="AX18" s="19"/>
      <c r="AY18" s="18"/>
      <c r="AZ18" s="49"/>
      <c r="BA18" s="18"/>
      <c r="BB18" s="48"/>
      <c r="BC18" s="18"/>
      <c r="BD18" s="48"/>
      <c r="BE18" s="18"/>
      <c r="BF18" s="48" t="e">
        <f t="shared" si="3"/>
        <v>#DIV/0!</v>
      </c>
    </row>
    <row r="19" spans="1:58" x14ac:dyDescent="0.2">
      <c r="A19" s="6"/>
      <c r="B19" s="14"/>
      <c r="C19" s="28">
        <v>300286628</v>
      </c>
      <c r="D19" s="15" t="s">
        <v>14</v>
      </c>
      <c r="E19" s="26" t="e">
        <f t="shared" si="0"/>
        <v>#NUM!</v>
      </c>
      <c r="F19" s="26" t="e">
        <f t="shared" si="1"/>
        <v>#NUM!</v>
      </c>
      <c r="G19" s="7"/>
      <c r="H19" s="7"/>
      <c r="I19" s="7"/>
      <c r="J19" s="7"/>
      <c r="K19" s="7"/>
      <c r="L19" s="7"/>
      <c r="M19" s="41" t="e">
        <f>SUMPRODUCT(LARGE(G19:L19,{1,2,3,4,5}))/5</f>
        <v>#NUM!</v>
      </c>
      <c r="N19" s="37" t="e">
        <f t="shared" si="4"/>
        <v>#NUM!</v>
      </c>
      <c r="O19" s="35">
        <v>0.74</v>
      </c>
      <c r="P19" s="12"/>
      <c r="Q19" s="12"/>
      <c r="R19" s="12"/>
      <c r="S19" s="13" t="e">
        <f t="shared" si="5"/>
        <v>#DIV/0!</v>
      </c>
      <c r="T19" s="12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24" t="e">
        <f>SUMPRODUCT(LARGE(U19:AI19,{1,2,3,4,5,6,7,8,9,10,11,12}))/12</f>
        <v>#NUM!</v>
      </c>
      <c r="AP19" s="19">
        <f t="shared" si="2"/>
        <v>7</v>
      </c>
      <c r="AQ19" s="18">
        <v>1</v>
      </c>
      <c r="AR19" s="19">
        <v>1</v>
      </c>
      <c r="AS19" s="18">
        <v>1</v>
      </c>
      <c r="AT19" s="19">
        <v>1</v>
      </c>
      <c r="AU19" s="18">
        <v>1</v>
      </c>
      <c r="AV19" s="19">
        <v>1</v>
      </c>
      <c r="AW19" s="18">
        <v>1</v>
      </c>
      <c r="AX19" s="19"/>
      <c r="AY19" s="18"/>
      <c r="AZ19" s="49"/>
      <c r="BA19" s="18"/>
      <c r="BB19" s="48"/>
      <c r="BC19" s="18"/>
      <c r="BD19" s="48"/>
      <c r="BE19" s="18"/>
      <c r="BF19" s="48" t="e">
        <f t="shared" si="3"/>
        <v>#DIV/0!</v>
      </c>
    </row>
    <row r="20" spans="1:58" x14ac:dyDescent="0.2">
      <c r="A20" s="6"/>
      <c r="B20" s="14"/>
      <c r="C20" s="28">
        <v>300248405</v>
      </c>
      <c r="D20" s="15" t="s">
        <v>15</v>
      </c>
      <c r="E20" s="26" t="e">
        <f t="shared" si="0"/>
        <v>#NUM!</v>
      </c>
      <c r="F20" s="26" t="e">
        <f t="shared" si="1"/>
        <v>#NUM!</v>
      </c>
      <c r="G20" s="7"/>
      <c r="H20" s="7"/>
      <c r="I20" s="7"/>
      <c r="J20" s="7"/>
      <c r="K20" s="7"/>
      <c r="L20" s="7"/>
      <c r="M20" s="41" t="e">
        <f>SUMPRODUCT(LARGE(G20:L20,{1,2,3,4,5}))/5</f>
        <v>#NUM!</v>
      </c>
      <c r="N20" s="37" t="e">
        <f t="shared" si="4"/>
        <v>#NUM!</v>
      </c>
      <c r="O20" s="35">
        <v>0.72</v>
      </c>
      <c r="P20" s="12"/>
      <c r="Q20" s="12"/>
      <c r="R20" s="12"/>
      <c r="S20" s="13" t="e">
        <f t="shared" si="5"/>
        <v>#DIV/0!</v>
      </c>
      <c r="T20" s="12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24" t="e">
        <f>SUMPRODUCT(LARGE(U20:AI20,{1,2,3,4,5,6,7,8,9,10,11,12}))/12</f>
        <v>#NUM!</v>
      </c>
      <c r="AP20" s="19">
        <f t="shared" si="2"/>
        <v>11</v>
      </c>
      <c r="AQ20" s="18">
        <v>1</v>
      </c>
      <c r="AR20" s="19">
        <v>1</v>
      </c>
      <c r="AS20" s="18">
        <v>1</v>
      </c>
      <c r="AT20" s="19">
        <v>1</v>
      </c>
      <c r="AU20" s="18">
        <v>1</v>
      </c>
      <c r="AV20" s="19">
        <v>1</v>
      </c>
      <c r="AW20" s="18"/>
      <c r="AX20" s="19"/>
      <c r="AY20" s="18"/>
      <c r="AZ20" s="49">
        <v>5</v>
      </c>
      <c r="BA20" s="18"/>
      <c r="BB20" s="48"/>
      <c r="BC20" s="18"/>
      <c r="BD20" s="48"/>
      <c r="BE20" s="18"/>
      <c r="BF20" s="48" t="e">
        <f t="shared" si="3"/>
        <v>#DIV/0!</v>
      </c>
    </row>
    <row r="21" spans="1:58" x14ac:dyDescent="0.2">
      <c r="A21" s="6"/>
      <c r="B21" s="14"/>
      <c r="C21" s="28">
        <v>300291322</v>
      </c>
      <c r="D21" s="15" t="s">
        <v>15</v>
      </c>
      <c r="E21" s="26" t="e">
        <f t="shared" si="0"/>
        <v>#NUM!</v>
      </c>
      <c r="F21" s="26" t="e">
        <f t="shared" si="1"/>
        <v>#NUM!</v>
      </c>
      <c r="G21" s="7"/>
      <c r="H21" s="7"/>
      <c r="I21" s="7"/>
      <c r="J21" s="7"/>
      <c r="K21" s="7"/>
      <c r="L21" s="7"/>
      <c r="M21" s="41" t="e">
        <f>SUMPRODUCT(LARGE(G21:L21,{1,2,3,4,5}))/5</f>
        <v>#NUM!</v>
      </c>
      <c r="N21" s="37" t="e">
        <f t="shared" si="4"/>
        <v>#NUM!</v>
      </c>
      <c r="O21" s="35">
        <v>0.8</v>
      </c>
      <c r="P21" s="12"/>
      <c r="Q21" s="12"/>
      <c r="R21" s="12"/>
      <c r="S21" s="13" t="e">
        <f t="shared" si="5"/>
        <v>#DIV/0!</v>
      </c>
      <c r="T21" s="12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24" t="e">
        <f>SUMPRODUCT(LARGE(U21:AI21,{1,2,3,4,5,6,7,8,9,10,11,12}))/12</f>
        <v>#NUM!</v>
      </c>
      <c r="AP21" s="19">
        <f t="shared" si="2"/>
        <v>6</v>
      </c>
      <c r="AQ21" s="18">
        <v>1</v>
      </c>
      <c r="AR21" s="19"/>
      <c r="AS21" s="18"/>
      <c r="AT21" s="19"/>
      <c r="AU21" s="18"/>
      <c r="AV21" s="19"/>
      <c r="AW21" s="18"/>
      <c r="AX21" s="19"/>
      <c r="AY21" s="18"/>
      <c r="AZ21" s="49">
        <v>5</v>
      </c>
      <c r="BA21" s="18"/>
      <c r="BB21" s="48"/>
      <c r="BC21" s="18"/>
      <c r="BD21" s="48"/>
      <c r="BE21" s="18"/>
      <c r="BF21" s="48" t="e">
        <f t="shared" si="3"/>
        <v>#DIV/0!</v>
      </c>
    </row>
    <row r="22" spans="1:58" x14ac:dyDescent="0.2">
      <c r="A22" s="6"/>
      <c r="B22" s="14"/>
      <c r="C22" s="28">
        <v>300188787</v>
      </c>
      <c r="D22" s="15" t="s">
        <v>15</v>
      </c>
      <c r="E22" s="26" t="e">
        <f t="shared" si="0"/>
        <v>#NUM!</v>
      </c>
      <c r="F22" s="26" t="e">
        <f t="shared" si="1"/>
        <v>#NUM!</v>
      </c>
      <c r="G22" s="7"/>
      <c r="H22" s="7"/>
      <c r="I22" s="7"/>
      <c r="J22" s="7"/>
      <c r="K22" s="7"/>
      <c r="L22" s="7"/>
      <c r="M22" s="41" t="e">
        <f>SUMPRODUCT(LARGE(G22:L22,{1,2,3,4,5}))/5</f>
        <v>#NUM!</v>
      </c>
      <c r="N22" s="37" t="e">
        <f t="shared" si="4"/>
        <v>#NUM!</v>
      </c>
      <c r="O22" s="35">
        <v>0.84</v>
      </c>
      <c r="P22" s="12"/>
      <c r="Q22" s="12"/>
      <c r="R22" s="12"/>
      <c r="S22" s="13" t="e">
        <f t="shared" si="5"/>
        <v>#DIV/0!</v>
      </c>
      <c r="T22" s="12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24" t="e">
        <f>SUMPRODUCT(LARGE(U22:AI22,{1,2,3,4,5,6,7,8,9,10,11,12}))/12</f>
        <v>#NUM!</v>
      </c>
      <c r="AP22" s="19">
        <f t="shared" si="2"/>
        <v>9</v>
      </c>
      <c r="AQ22" s="18">
        <v>1</v>
      </c>
      <c r="AR22" s="19"/>
      <c r="AS22" s="18">
        <v>1</v>
      </c>
      <c r="AT22" s="19">
        <v>1</v>
      </c>
      <c r="AU22" s="18"/>
      <c r="AV22" s="19">
        <v>1</v>
      </c>
      <c r="AW22" s="18"/>
      <c r="AX22" s="19"/>
      <c r="AY22" s="18"/>
      <c r="AZ22" s="49">
        <v>5</v>
      </c>
      <c r="BA22" s="18"/>
      <c r="BB22" s="48"/>
      <c r="BC22" s="18"/>
      <c r="BD22" s="48"/>
      <c r="BE22" s="18"/>
      <c r="BF22" s="48" t="e">
        <f t="shared" si="3"/>
        <v>#DIV/0!</v>
      </c>
    </row>
    <row r="23" spans="1:58" x14ac:dyDescent="0.2">
      <c r="C23" s="38">
        <v>300286708</v>
      </c>
      <c r="D23" s="15" t="s">
        <v>14</v>
      </c>
      <c r="E23" s="26" t="e">
        <f t="shared" si="0"/>
        <v>#NUM!</v>
      </c>
      <c r="F23" s="26" t="e">
        <f t="shared" si="1"/>
        <v>#NUM!</v>
      </c>
      <c r="G23" s="7"/>
      <c r="H23" s="7"/>
      <c r="I23" s="7"/>
      <c r="J23" s="7"/>
      <c r="K23" s="7"/>
      <c r="L23" s="7"/>
      <c r="M23" s="41" t="e">
        <f>SUMPRODUCT(LARGE(G23:L23,{1,2,3,4,5}))/5</f>
        <v>#NUM!</v>
      </c>
      <c r="N23" s="37" t="e">
        <f t="shared" si="4"/>
        <v>#NUM!</v>
      </c>
      <c r="O23" s="35">
        <v>0.88</v>
      </c>
      <c r="P23" s="12"/>
      <c r="Q23" s="12"/>
      <c r="R23" s="12"/>
      <c r="S23" s="13" t="e">
        <f t="shared" ref="S23" si="8">AVERAGE(P23:R23)</f>
        <v>#DIV/0!</v>
      </c>
      <c r="T23" s="12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24" t="e">
        <f>SUMPRODUCT(LARGE(U23:AI23,{1,2,3,4,5,6,7,8,9,10,11,12}))/12</f>
        <v>#NUM!</v>
      </c>
      <c r="AP23" s="19">
        <f t="shared" si="2"/>
        <v>6</v>
      </c>
      <c r="AQ23" s="18"/>
      <c r="AR23" s="19">
        <v>1</v>
      </c>
      <c r="AS23" s="18"/>
      <c r="AT23" s="19"/>
      <c r="AU23" s="18"/>
      <c r="AV23" s="19"/>
      <c r="AW23" s="18"/>
      <c r="AX23" s="19"/>
      <c r="AY23" s="18"/>
      <c r="AZ23" s="49">
        <v>5</v>
      </c>
      <c r="BA23" s="18"/>
      <c r="BB23" s="48"/>
      <c r="BC23" s="18"/>
      <c r="BD23" s="48"/>
      <c r="BE23" s="18"/>
      <c r="BF23" s="48" t="e">
        <f t="shared" si="3"/>
        <v>#DIV/0!</v>
      </c>
    </row>
    <row r="24" spans="1:58" x14ac:dyDescent="0.2">
      <c r="A24" s="6"/>
      <c r="B24" s="14"/>
      <c r="C24" s="28">
        <v>300269941</v>
      </c>
      <c r="D24" s="15" t="s">
        <v>14</v>
      </c>
      <c r="E24" s="26" t="e">
        <f t="shared" si="0"/>
        <v>#NUM!</v>
      </c>
      <c r="F24" s="26" t="e">
        <f t="shared" si="1"/>
        <v>#NUM!</v>
      </c>
      <c r="G24" s="7"/>
      <c r="H24" s="7"/>
      <c r="I24" s="7"/>
      <c r="J24" s="7"/>
      <c r="K24" s="7"/>
      <c r="L24" s="7"/>
      <c r="M24" s="41" t="e">
        <f>SUMPRODUCT(LARGE(G24:L24,{1,2,3,4,5}))/5</f>
        <v>#NUM!</v>
      </c>
      <c r="N24" s="37" t="e">
        <f t="shared" si="4"/>
        <v>#NUM!</v>
      </c>
      <c r="O24" s="35">
        <v>0.9</v>
      </c>
      <c r="P24" s="12"/>
      <c r="Q24" s="12"/>
      <c r="R24" s="12"/>
      <c r="S24" s="13" t="e">
        <f t="shared" si="5"/>
        <v>#DIV/0!</v>
      </c>
      <c r="T24" s="12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24" t="e">
        <f>SUMPRODUCT(LARGE(U24:AI24,{1,2,3,4,5,6,7,8,9,10,11,12}))/12</f>
        <v>#NUM!</v>
      </c>
      <c r="AP24" s="19">
        <f t="shared" si="2"/>
        <v>12</v>
      </c>
      <c r="AQ24" s="18">
        <v>1</v>
      </c>
      <c r="AR24" s="19">
        <v>1</v>
      </c>
      <c r="AS24" s="18">
        <v>1</v>
      </c>
      <c r="AT24" s="19">
        <v>1</v>
      </c>
      <c r="AU24" s="18">
        <v>1</v>
      </c>
      <c r="AV24" s="19">
        <v>1</v>
      </c>
      <c r="AW24" s="18">
        <v>1</v>
      </c>
      <c r="AX24" s="19"/>
      <c r="AY24" s="18"/>
      <c r="AZ24" s="49">
        <v>5</v>
      </c>
      <c r="BA24" s="18"/>
      <c r="BB24" s="48"/>
      <c r="BC24" s="18"/>
      <c r="BD24" s="48"/>
      <c r="BE24" s="18"/>
      <c r="BF24" s="48" t="e">
        <f t="shared" si="3"/>
        <v>#DIV/0!</v>
      </c>
    </row>
    <row r="25" spans="1:58" x14ac:dyDescent="0.2">
      <c r="A25" s="6"/>
      <c r="B25" s="14"/>
      <c r="C25" s="28">
        <v>300289240</v>
      </c>
      <c r="D25" s="15" t="s">
        <v>15</v>
      </c>
      <c r="E25" s="26" t="e">
        <f t="shared" si="0"/>
        <v>#NUM!</v>
      </c>
      <c r="F25" s="26" t="e">
        <f t="shared" si="1"/>
        <v>#NUM!</v>
      </c>
      <c r="G25" s="7"/>
      <c r="H25" s="7"/>
      <c r="I25" s="7"/>
      <c r="J25" s="7"/>
      <c r="K25" s="7"/>
      <c r="L25" s="7"/>
      <c r="M25" s="41" t="e">
        <f>SUMPRODUCT(LARGE(G25:L25,{1,2,3,4,5}))/5</f>
        <v>#NUM!</v>
      </c>
      <c r="N25" s="37" t="e">
        <f t="shared" si="4"/>
        <v>#NUM!</v>
      </c>
      <c r="O25" s="35">
        <v>0.78</v>
      </c>
      <c r="P25" s="12"/>
      <c r="Q25" s="12"/>
      <c r="R25" s="12"/>
      <c r="S25" s="13" t="e">
        <f t="shared" si="5"/>
        <v>#DIV/0!</v>
      </c>
      <c r="T25" s="12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24" t="e">
        <f>SUMPRODUCT(LARGE(U25:AI25,{1,2,3,4,5,6,7,8,9,10,11,12}))/12</f>
        <v>#NUM!</v>
      </c>
      <c r="AP25" s="19">
        <f t="shared" si="2"/>
        <v>6</v>
      </c>
      <c r="AQ25" s="18">
        <v>1</v>
      </c>
      <c r="AR25" s="19">
        <v>1</v>
      </c>
      <c r="AS25" s="18">
        <v>1</v>
      </c>
      <c r="AT25" s="19">
        <v>1</v>
      </c>
      <c r="AU25" s="18">
        <v>1</v>
      </c>
      <c r="AV25" s="19">
        <v>1</v>
      </c>
      <c r="AW25" s="18"/>
      <c r="AX25" s="19"/>
      <c r="AY25" s="18"/>
      <c r="AZ25" s="49"/>
      <c r="BA25" s="18"/>
      <c r="BB25" s="48"/>
      <c r="BC25" s="18"/>
      <c r="BD25" s="48"/>
      <c r="BE25" s="18"/>
      <c r="BF25" s="48" t="e">
        <f t="shared" si="3"/>
        <v>#DIV/0!</v>
      </c>
    </row>
    <row r="26" spans="1:58" x14ac:dyDescent="0.2">
      <c r="A26" s="6"/>
      <c r="B26" s="14"/>
      <c r="C26" s="28">
        <v>300288077</v>
      </c>
      <c r="D26" s="15" t="s">
        <v>15</v>
      </c>
      <c r="E26" s="26" t="e">
        <f t="shared" si="0"/>
        <v>#NUM!</v>
      </c>
      <c r="F26" s="26" t="e">
        <f t="shared" si="1"/>
        <v>#NUM!</v>
      </c>
      <c r="G26" s="7"/>
      <c r="H26" s="7"/>
      <c r="I26" s="7"/>
      <c r="J26" s="7"/>
      <c r="K26" s="7"/>
      <c r="L26" s="7"/>
      <c r="M26" s="41" t="e">
        <f>SUMPRODUCT(LARGE(G26:L26,{1,2,3,4,5}))/5</f>
        <v>#NUM!</v>
      </c>
      <c r="N26" s="37" t="e">
        <f t="shared" si="4"/>
        <v>#NUM!</v>
      </c>
      <c r="O26" s="35">
        <v>0.74</v>
      </c>
      <c r="P26" s="12"/>
      <c r="Q26" s="12"/>
      <c r="R26" s="12"/>
      <c r="S26" s="13" t="e">
        <f t="shared" si="5"/>
        <v>#DIV/0!</v>
      </c>
      <c r="T26" s="12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24" t="e">
        <f>SUMPRODUCT(LARGE(U26:AI26,{1,2,3,4,5,6,7,8,9,10,11,12}))/12</f>
        <v>#NUM!</v>
      </c>
      <c r="AP26" s="19">
        <f t="shared" si="2"/>
        <v>12</v>
      </c>
      <c r="AQ26" s="18">
        <v>1</v>
      </c>
      <c r="AR26" s="19">
        <v>1</v>
      </c>
      <c r="AS26" s="18">
        <v>1</v>
      </c>
      <c r="AT26" s="19">
        <v>1</v>
      </c>
      <c r="AU26" s="18">
        <v>1</v>
      </c>
      <c r="AV26" s="19">
        <v>1</v>
      </c>
      <c r="AW26" s="18">
        <v>1</v>
      </c>
      <c r="AX26" s="19"/>
      <c r="AY26" s="18"/>
      <c r="AZ26" s="49">
        <v>5</v>
      </c>
      <c r="BA26" s="18"/>
      <c r="BB26" s="48"/>
      <c r="BC26" s="18"/>
      <c r="BD26" s="48"/>
      <c r="BE26" s="18"/>
      <c r="BF26" s="48" t="e">
        <f t="shared" si="3"/>
        <v>#DIV/0!</v>
      </c>
    </row>
    <row r="27" spans="1:58" x14ac:dyDescent="0.2">
      <c r="A27" s="6"/>
      <c r="B27" s="14"/>
      <c r="C27" s="28">
        <v>300277716</v>
      </c>
      <c r="D27" s="15" t="s">
        <v>15</v>
      </c>
      <c r="E27" s="26" t="e">
        <f t="shared" si="0"/>
        <v>#NUM!</v>
      </c>
      <c r="F27" s="26" t="e">
        <f t="shared" si="1"/>
        <v>#NUM!</v>
      </c>
      <c r="G27" s="7"/>
      <c r="H27" s="7"/>
      <c r="I27" s="7"/>
      <c r="J27" s="7"/>
      <c r="K27" s="7"/>
      <c r="L27" s="7"/>
      <c r="M27" s="41" t="e">
        <f>SUMPRODUCT(LARGE(G27:L27,{1,2,3,4,5}))/5</f>
        <v>#NUM!</v>
      </c>
      <c r="N27" s="37" t="e">
        <f t="shared" si="4"/>
        <v>#NUM!</v>
      </c>
      <c r="O27" s="35">
        <v>0.88</v>
      </c>
      <c r="P27" s="12"/>
      <c r="Q27" s="12"/>
      <c r="R27" s="12"/>
      <c r="S27" s="13" t="e">
        <f t="shared" si="5"/>
        <v>#DIV/0!</v>
      </c>
      <c r="T27" s="12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24" t="e">
        <f>SUMPRODUCT(LARGE(U27:AI27,{1,2,3,4,5,6,7,8,9,10,11,12}))/12</f>
        <v>#NUM!</v>
      </c>
      <c r="AP27" s="19">
        <f t="shared" si="2"/>
        <v>2</v>
      </c>
      <c r="AQ27" s="18">
        <v>1</v>
      </c>
      <c r="AR27" s="19"/>
      <c r="AS27" s="18"/>
      <c r="AT27" s="19"/>
      <c r="AU27" s="18">
        <v>1</v>
      </c>
      <c r="AV27" s="19"/>
      <c r="AW27" s="18"/>
      <c r="AX27" s="19"/>
      <c r="AY27" s="18"/>
      <c r="AZ27" s="49"/>
      <c r="BA27" s="18"/>
      <c r="BB27" s="48"/>
      <c r="BC27" s="18"/>
      <c r="BD27" s="48"/>
      <c r="BE27" s="18"/>
      <c r="BF27" s="48" t="e">
        <f t="shared" si="3"/>
        <v>#DIV/0!</v>
      </c>
    </row>
    <row r="28" spans="1:58" x14ac:dyDescent="0.2">
      <c r="A28" s="6"/>
      <c r="B28" s="14"/>
      <c r="C28" s="28">
        <v>300278043</v>
      </c>
      <c r="D28" s="15" t="s">
        <v>15</v>
      </c>
      <c r="E28" s="26" t="e">
        <f t="shared" si="0"/>
        <v>#NUM!</v>
      </c>
      <c r="F28" s="26" t="e">
        <f t="shared" si="1"/>
        <v>#NUM!</v>
      </c>
      <c r="G28" s="7"/>
      <c r="H28" s="7"/>
      <c r="I28" s="7"/>
      <c r="J28" s="7"/>
      <c r="K28" s="7"/>
      <c r="L28" s="7"/>
      <c r="M28" s="41" t="e">
        <f>SUMPRODUCT(LARGE(G28:L28,{1,2,3,4,5}))/5</f>
        <v>#NUM!</v>
      </c>
      <c r="N28" s="37" t="e">
        <f t="shared" si="4"/>
        <v>#NUM!</v>
      </c>
      <c r="O28" s="35">
        <v>0.7</v>
      </c>
      <c r="P28" s="12"/>
      <c r="Q28" s="12"/>
      <c r="R28" s="12"/>
      <c r="S28" s="13" t="e">
        <f t="shared" si="5"/>
        <v>#DIV/0!</v>
      </c>
      <c r="T28" s="12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24" t="e">
        <f>SUMPRODUCT(LARGE(U28:AI28,{1,2,3,4,5,6,7,8,9,10,11,12}))/12</f>
        <v>#NUM!</v>
      </c>
      <c r="AP28" s="19">
        <f t="shared" si="2"/>
        <v>10</v>
      </c>
      <c r="AQ28" s="18">
        <v>1</v>
      </c>
      <c r="AR28" s="19">
        <v>1</v>
      </c>
      <c r="AS28" s="18"/>
      <c r="AT28" s="19">
        <v>1</v>
      </c>
      <c r="AU28" s="18">
        <v>1</v>
      </c>
      <c r="AV28" s="19">
        <v>1</v>
      </c>
      <c r="AW28" s="18"/>
      <c r="AX28" s="19"/>
      <c r="AY28" s="18"/>
      <c r="AZ28" s="49">
        <v>5</v>
      </c>
      <c r="BA28" s="18"/>
      <c r="BB28" s="48"/>
      <c r="BC28" s="18"/>
      <c r="BD28" s="48"/>
      <c r="BE28" s="18"/>
      <c r="BF28" s="48" t="e">
        <f t="shared" si="3"/>
        <v>#DIV/0!</v>
      </c>
    </row>
    <row r="29" spans="1:58" x14ac:dyDescent="0.2">
      <c r="A29" s="6"/>
      <c r="B29" s="14"/>
      <c r="C29" s="28">
        <v>300294183</v>
      </c>
      <c r="D29" s="15" t="s">
        <v>27</v>
      </c>
      <c r="E29" s="26" t="e">
        <f t="shared" si="0"/>
        <v>#NUM!</v>
      </c>
      <c r="F29" s="26" t="e">
        <f t="shared" si="1"/>
        <v>#NUM!</v>
      </c>
      <c r="G29" s="7"/>
      <c r="H29" s="7"/>
      <c r="I29" s="7"/>
      <c r="J29" s="7"/>
      <c r="K29" s="7"/>
      <c r="L29" s="7"/>
      <c r="M29" s="41" t="e">
        <f>SUMPRODUCT(LARGE(G29:L29,{1,2,3,4,5}))/5</f>
        <v>#NUM!</v>
      </c>
      <c r="N29" s="37" t="e">
        <f t="shared" si="4"/>
        <v>#NUM!</v>
      </c>
      <c r="O29" s="35">
        <v>0.78</v>
      </c>
      <c r="P29" s="12"/>
      <c r="Q29" s="12"/>
      <c r="R29" s="12"/>
      <c r="S29" s="13" t="e">
        <f t="shared" si="5"/>
        <v>#DIV/0!</v>
      </c>
      <c r="T29" s="12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24" t="e">
        <f>SUMPRODUCT(LARGE(U29:AI29,{1,2,3,4,5,6,7,8,9,10,11,12}))/12</f>
        <v>#NUM!</v>
      </c>
      <c r="AP29" s="19">
        <f t="shared" si="2"/>
        <v>6</v>
      </c>
      <c r="AQ29" s="18"/>
      <c r="AR29" s="19"/>
      <c r="AS29" s="18">
        <v>1</v>
      </c>
      <c r="AT29" s="19"/>
      <c r="AU29" s="18"/>
      <c r="AV29" s="19"/>
      <c r="AW29" s="18"/>
      <c r="AX29" s="19"/>
      <c r="AY29" s="18"/>
      <c r="AZ29" s="49">
        <v>5</v>
      </c>
      <c r="BA29" s="18"/>
      <c r="BB29" s="48"/>
      <c r="BC29" s="18"/>
      <c r="BD29" s="48"/>
      <c r="BE29" s="18"/>
      <c r="BF29" s="48" t="e">
        <f t="shared" si="3"/>
        <v>#DIV/0!</v>
      </c>
    </row>
    <row r="30" spans="1:58" x14ac:dyDescent="0.2">
      <c r="A30" s="6"/>
      <c r="B30" s="14"/>
      <c r="C30" s="28">
        <v>300264349</v>
      </c>
      <c r="D30" s="15" t="s">
        <v>14</v>
      </c>
      <c r="E30" s="26" t="e">
        <f t="shared" si="0"/>
        <v>#NUM!</v>
      </c>
      <c r="F30" s="26" t="e">
        <f t="shared" si="1"/>
        <v>#NUM!</v>
      </c>
      <c r="G30" s="7"/>
      <c r="H30" s="7"/>
      <c r="I30" s="7"/>
      <c r="J30" s="7"/>
      <c r="K30" s="7"/>
      <c r="L30" s="7"/>
      <c r="M30" s="41" t="e">
        <f>SUMPRODUCT(LARGE(G30:L30,{1,2,3,4,5}))/5</f>
        <v>#NUM!</v>
      </c>
      <c r="N30" s="37" t="e">
        <f t="shared" si="4"/>
        <v>#NUM!</v>
      </c>
      <c r="O30" s="35">
        <v>0.8</v>
      </c>
      <c r="P30" s="12"/>
      <c r="Q30" s="12"/>
      <c r="R30" s="12"/>
      <c r="S30" s="13" t="e">
        <f t="shared" si="5"/>
        <v>#DIV/0!</v>
      </c>
      <c r="T30" s="12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24" t="e">
        <f>SUMPRODUCT(LARGE(U30:AI30,{1,2,3,4,5,6,7,8,9,10,11,12}))/12</f>
        <v>#NUM!</v>
      </c>
      <c r="AP30" s="19">
        <f t="shared" si="2"/>
        <v>11</v>
      </c>
      <c r="AQ30" s="18">
        <v>1</v>
      </c>
      <c r="AR30" s="19">
        <v>1</v>
      </c>
      <c r="AS30" s="18">
        <v>1</v>
      </c>
      <c r="AT30" s="19">
        <v>1</v>
      </c>
      <c r="AU30" s="18">
        <v>1</v>
      </c>
      <c r="AV30" s="19">
        <v>1</v>
      </c>
      <c r="AW30" s="18"/>
      <c r="AX30" s="19"/>
      <c r="AY30" s="18"/>
      <c r="AZ30" s="49">
        <v>5</v>
      </c>
      <c r="BA30" s="18"/>
      <c r="BB30" s="48"/>
      <c r="BC30" s="18"/>
      <c r="BD30" s="48"/>
      <c r="BE30" s="18"/>
      <c r="BF30" s="48" t="e">
        <f t="shared" si="3"/>
        <v>#DIV/0!</v>
      </c>
    </row>
    <row r="31" spans="1:58" x14ac:dyDescent="0.2">
      <c r="A31" s="6"/>
      <c r="B31" s="14"/>
      <c r="C31" s="38">
        <v>300285649</v>
      </c>
      <c r="D31" s="15" t="s">
        <v>14</v>
      </c>
      <c r="E31" s="26" t="e">
        <f t="shared" si="0"/>
        <v>#NUM!</v>
      </c>
      <c r="F31" s="26" t="e">
        <f t="shared" si="1"/>
        <v>#NUM!</v>
      </c>
      <c r="G31" s="7"/>
      <c r="H31" s="7"/>
      <c r="I31" s="7"/>
      <c r="J31" s="7"/>
      <c r="K31" s="7"/>
      <c r="L31" s="7"/>
      <c r="M31" s="41" t="e">
        <f>SUMPRODUCT(LARGE(G31:L31,{1,2,3,4,5}))/5</f>
        <v>#NUM!</v>
      </c>
      <c r="N31" s="37" t="e">
        <f t="shared" si="4"/>
        <v>#NUM!</v>
      </c>
      <c r="O31" s="35">
        <v>0.82</v>
      </c>
      <c r="P31" s="12"/>
      <c r="Q31" s="12"/>
      <c r="R31" s="12"/>
      <c r="S31" s="13" t="e">
        <f t="shared" si="5"/>
        <v>#DIV/0!</v>
      </c>
      <c r="T31" s="12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24" t="e">
        <f>SUMPRODUCT(LARGE(U31:AI31,{1,2,3,4,5,6,7,8,9,10,11,12}))/12</f>
        <v>#NUM!</v>
      </c>
      <c r="AP31" s="19">
        <f t="shared" si="2"/>
        <v>0</v>
      </c>
      <c r="AQ31" s="18"/>
      <c r="AR31" s="19"/>
      <c r="AS31" s="18"/>
      <c r="AT31" s="19"/>
      <c r="AU31" s="18"/>
      <c r="AV31" s="19"/>
      <c r="AW31" s="18"/>
      <c r="AX31" s="19"/>
      <c r="AY31" s="18"/>
      <c r="AZ31" s="49"/>
      <c r="BA31" s="18"/>
      <c r="BB31" s="48"/>
      <c r="BC31" s="18"/>
      <c r="BD31" s="48"/>
      <c r="BE31" s="18"/>
      <c r="BF31" s="48" t="e">
        <f t="shared" si="3"/>
        <v>#DIV/0!</v>
      </c>
    </row>
    <row r="32" spans="1:58" x14ac:dyDescent="0.2">
      <c r="A32" s="6"/>
      <c r="B32" s="14"/>
      <c r="C32" s="28">
        <v>300274052</v>
      </c>
      <c r="D32" s="15" t="s">
        <v>14</v>
      </c>
      <c r="E32" s="26" t="e">
        <f t="shared" si="0"/>
        <v>#NUM!</v>
      </c>
      <c r="F32" s="26" t="e">
        <f t="shared" si="1"/>
        <v>#NUM!</v>
      </c>
      <c r="G32" s="7"/>
      <c r="H32" s="7"/>
      <c r="I32" s="7"/>
      <c r="J32" s="7"/>
      <c r="K32" s="7"/>
      <c r="L32" s="7"/>
      <c r="M32" s="41" t="e">
        <f>SUMPRODUCT(LARGE(G32:L32,{1,2,3,4,5}))/5</f>
        <v>#NUM!</v>
      </c>
      <c r="N32" s="37" t="e">
        <f t="shared" si="4"/>
        <v>#NUM!</v>
      </c>
      <c r="O32" s="35">
        <v>1</v>
      </c>
      <c r="P32" s="12"/>
      <c r="Q32" s="12"/>
      <c r="R32" s="12"/>
      <c r="S32" s="13" t="e">
        <f t="shared" si="5"/>
        <v>#DIV/0!</v>
      </c>
      <c r="T32" s="12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24" t="e">
        <f>SUMPRODUCT(LARGE(U32:AI32,{1,2,3,4,5,6,7,8,9,10,11,12}))/12</f>
        <v>#NUM!</v>
      </c>
      <c r="AP32" s="19">
        <f t="shared" si="2"/>
        <v>11</v>
      </c>
      <c r="AQ32" s="18"/>
      <c r="AR32" s="19">
        <v>1</v>
      </c>
      <c r="AS32" s="18">
        <v>1</v>
      </c>
      <c r="AT32" s="19">
        <v>1</v>
      </c>
      <c r="AU32" s="18">
        <v>1</v>
      </c>
      <c r="AV32" s="19">
        <v>1</v>
      </c>
      <c r="AW32" s="18">
        <v>1</v>
      </c>
      <c r="AX32" s="19"/>
      <c r="AY32" s="18"/>
      <c r="AZ32" s="49">
        <v>5</v>
      </c>
      <c r="BA32" s="18"/>
      <c r="BB32" s="48"/>
      <c r="BC32" s="18"/>
      <c r="BD32" s="48"/>
      <c r="BE32" s="18"/>
      <c r="BF32" s="48" t="e">
        <f t="shared" si="3"/>
        <v>#DIV/0!</v>
      </c>
    </row>
    <row r="33" spans="1:58" x14ac:dyDescent="0.2">
      <c r="A33" s="6"/>
      <c r="B33" s="14"/>
      <c r="C33" s="28">
        <v>300277931</v>
      </c>
      <c r="D33" s="15" t="s">
        <v>14</v>
      </c>
      <c r="E33" s="26" t="e">
        <f t="shared" si="0"/>
        <v>#NUM!</v>
      </c>
      <c r="F33" s="26" t="e">
        <f t="shared" si="1"/>
        <v>#NUM!</v>
      </c>
      <c r="G33" s="7"/>
      <c r="H33" s="7"/>
      <c r="I33" s="7"/>
      <c r="J33" s="7"/>
      <c r="K33" s="7"/>
      <c r="L33" s="7"/>
      <c r="M33" s="41" t="e">
        <f>SUMPRODUCT(LARGE(G33:L33,{1,2,3,4,5}))/5</f>
        <v>#NUM!</v>
      </c>
      <c r="N33" s="37" t="e">
        <f t="shared" si="4"/>
        <v>#NUM!</v>
      </c>
      <c r="O33" s="35">
        <v>0.9</v>
      </c>
      <c r="P33" s="12"/>
      <c r="Q33" s="12"/>
      <c r="R33" s="12"/>
      <c r="S33" s="13" t="e">
        <f t="shared" si="5"/>
        <v>#DIV/0!</v>
      </c>
      <c r="T33" s="12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24" t="e">
        <f>SUMPRODUCT(LARGE(U33:AI33,{1,2,3,4,5,6,7,8,9,10,11,12}))/12</f>
        <v>#NUM!</v>
      </c>
      <c r="AP33" s="19">
        <f t="shared" si="2"/>
        <v>5</v>
      </c>
      <c r="AQ33" s="18">
        <v>1</v>
      </c>
      <c r="AR33" s="19">
        <v>1</v>
      </c>
      <c r="AS33" s="18"/>
      <c r="AT33" s="19">
        <v>1</v>
      </c>
      <c r="AU33" s="18">
        <v>1</v>
      </c>
      <c r="AV33" s="19"/>
      <c r="AW33" s="18">
        <v>1</v>
      </c>
      <c r="AX33" s="19"/>
      <c r="AY33" s="18"/>
      <c r="AZ33" s="49"/>
      <c r="BA33" s="18"/>
      <c r="BB33" s="48"/>
      <c r="BC33" s="18"/>
      <c r="BD33" s="48"/>
      <c r="BE33" s="18"/>
      <c r="BF33" s="48" t="e">
        <f t="shared" si="3"/>
        <v>#DIV/0!</v>
      </c>
    </row>
    <row r="34" spans="1:58" x14ac:dyDescent="0.2">
      <c r="A34" s="6"/>
      <c r="B34" s="14"/>
      <c r="C34" s="38">
        <v>300293640</v>
      </c>
      <c r="D34" s="15" t="s">
        <v>14</v>
      </c>
      <c r="E34" s="26" t="e">
        <f t="shared" si="0"/>
        <v>#NUM!</v>
      </c>
      <c r="F34" s="26" t="e">
        <f t="shared" si="1"/>
        <v>#NUM!</v>
      </c>
      <c r="G34" s="7"/>
      <c r="H34" s="7"/>
      <c r="I34" s="7"/>
      <c r="J34" s="7"/>
      <c r="K34" s="7"/>
      <c r="L34" s="7"/>
      <c r="M34" s="41" t="e">
        <f>SUMPRODUCT(LARGE(G34:L34,{1,2,3,4,5}))/5</f>
        <v>#NUM!</v>
      </c>
      <c r="N34" s="37" t="e">
        <f t="shared" si="4"/>
        <v>#NUM!</v>
      </c>
      <c r="O34" s="35">
        <v>1</v>
      </c>
      <c r="P34" s="12"/>
      <c r="Q34" s="12"/>
      <c r="R34" s="12"/>
      <c r="S34" s="13" t="e">
        <f t="shared" si="5"/>
        <v>#DIV/0!</v>
      </c>
      <c r="T34" s="12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24" t="e">
        <f>SUMPRODUCT(LARGE(U34:AI34,{1,2,3,4,5,6,7,8,9,10,11,12}))/12</f>
        <v>#NUM!</v>
      </c>
      <c r="AP34" s="19">
        <f t="shared" si="2"/>
        <v>12</v>
      </c>
      <c r="AQ34" s="18">
        <v>1</v>
      </c>
      <c r="AR34" s="19">
        <v>1</v>
      </c>
      <c r="AS34" s="18">
        <v>1</v>
      </c>
      <c r="AT34" s="19">
        <v>1</v>
      </c>
      <c r="AU34" s="18">
        <v>1</v>
      </c>
      <c r="AV34" s="19">
        <v>1</v>
      </c>
      <c r="AW34" s="18">
        <v>1</v>
      </c>
      <c r="AX34" s="19"/>
      <c r="AY34" s="18"/>
      <c r="AZ34" s="49">
        <v>5</v>
      </c>
      <c r="BA34" s="18"/>
      <c r="BB34" s="48"/>
      <c r="BC34" s="18"/>
      <c r="BD34" s="48"/>
      <c r="BE34" s="18"/>
      <c r="BF34" s="48" t="e">
        <f t="shared" si="3"/>
        <v>#DIV/0!</v>
      </c>
    </row>
    <row r="35" spans="1:58" x14ac:dyDescent="0.2">
      <c r="A35" s="6"/>
      <c r="B35" s="14"/>
      <c r="C35" s="38">
        <v>300215983</v>
      </c>
      <c r="D35" s="15" t="s">
        <v>14</v>
      </c>
      <c r="E35" s="26" t="e">
        <f t="shared" si="0"/>
        <v>#NUM!</v>
      </c>
      <c r="F35" s="26" t="e">
        <f t="shared" si="1"/>
        <v>#NUM!</v>
      </c>
      <c r="G35" s="7"/>
      <c r="H35" s="7"/>
      <c r="I35" s="7"/>
      <c r="J35" s="7"/>
      <c r="K35" s="7"/>
      <c r="L35" s="7"/>
      <c r="M35" s="41" t="e">
        <f>SUMPRODUCT(LARGE(G35:L35,{1,2,3,4,5}))/5</f>
        <v>#NUM!</v>
      </c>
      <c r="N35" s="37" t="e">
        <f t="shared" si="4"/>
        <v>#NUM!</v>
      </c>
      <c r="O35" s="35">
        <v>0</v>
      </c>
      <c r="P35" s="12"/>
      <c r="Q35" s="12"/>
      <c r="R35" s="12"/>
      <c r="S35" s="13" t="e">
        <f t="shared" si="5"/>
        <v>#DIV/0!</v>
      </c>
      <c r="T35" s="12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24" t="e">
        <f>SUMPRODUCT(LARGE(U35:AI35,{1,2,3,4,5,6,7,8,9,10,11,12}))/12</f>
        <v>#NUM!</v>
      </c>
      <c r="AP35" s="19">
        <f t="shared" si="2"/>
        <v>0</v>
      </c>
      <c r="AQ35" s="18"/>
      <c r="AR35" s="19"/>
      <c r="AS35" s="18"/>
      <c r="AT35" s="19"/>
      <c r="AU35" s="18"/>
      <c r="AV35" s="19"/>
      <c r="AW35" s="18"/>
      <c r="AX35" s="19"/>
      <c r="AY35" s="18"/>
      <c r="AZ35" s="49"/>
      <c r="BA35" s="18"/>
      <c r="BB35" s="48"/>
      <c r="BC35" s="18"/>
      <c r="BD35" s="48"/>
      <c r="BE35" s="18"/>
      <c r="BF35" s="48" t="e">
        <f t="shared" si="3"/>
        <v>#DIV/0!</v>
      </c>
    </row>
    <row r="36" spans="1:58" x14ac:dyDescent="0.2">
      <c r="A36" s="6"/>
      <c r="B36" s="14"/>
      <c r="C36" s="28">
        <v>300290652</v>
      </c>
      <c r="D36" s="15" t="s">
        <v>15</v>
      </c>
      <c r="E36" s="26" t="e">
        <f t="shared" si="0"/>
        <v>#NUM!</v>
      </c>
      <c r="F36" s="26" t="e">
        <f t="shared" si="1"/>
        <v>#NUM!</v>
      </c>
      <c r="G36" s="7"/>
      <c r="H36" s="7"/>
      <c r="I36" s="7"/>
      <c r="J36" s="7"/>
      <c r="K36" s="7"/>
      <c r="L36" s="7"/>
      <c r="M36" s="41" t="e">
        <f>SUMPRODUCT(LARGE(G36:L36,{1,2,3,4,5}))/5</f>
        <v>#NUM!</v>
      </c>
      <c r="N36" s="37" t="e">
        <f t="shared" si="4"/>
        <v>#NUM!</v>
      </c>
      <c r="O36" s="35">
        <v>1</v>
      </c>
      <c r="P36" s="12"/>
      <c r="Q36" s="12"/>
      <c r="R36" s="12"/>
      <c r="S36" s="13" t="e">
        <f t="shared" si="5"/>
        <v>#DIV/0!</v>
      </c>
      <c r="T36" s="12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24" t="e">
        <f>SUMPRODUCT(LARGE(U36:AI36,{1,2,3,4,5,6,7,8,9,10,11,12}))/12</f>
        <v>#NUM!</v>
      </c>
      <c r="AP36" s="19">
        <f t="shared" si="2"/>
        <v>12</v>
      </c>
      <c r="AQ36" s="18">
        <v>1</v>
      </c>
      <c r="AR36" s="19">
        <v>1</v>
      </c>
      <c r="AS36" s="18">
        <v>1</v>
      </c>
      <c r="AT36" s="19">
        <v>1</v>
      </c>
      <c r="AU36" s="18">
        <v>1</v>
      </c>
      <c r="AV36" s="19">
        <v>1</v>
      </c>
      <c r="AW36" s="18">
        <v>1</v>
      </c>
      <c r="AX36" s="19"/>
      <c r="AY36" s="18"/>
      <c r="AZ36" s="49">
        <v>5</v>
      </c>
      <c r="BA36" s="18"/>
      <c r="BB36" s="48"/>
      <c r="BC36" s="18"/>
      <c r="BD36" s="48"/>
      <c r="BE36" s="18"/>
      <c r="BF36" s="48" t="e">
        <f t="shared" si="3"/>
        <v>#DIV/0!</v>
      </c>
    </row>
    <row r="37" spans="1:58" ht="12" customHeight="1" x14ac:dyDescent="0.2">
      <c r="A37" s="6"/>
      <c r="B37" s="14"/>
      <c r="C37" s="28">
        <v>300286079</v>
      </c>
      <c r="D37" s="15" t="s">
        <v>14</v>
      </c>
      <c r="E37" s="26" t="e">
        <f t="shared" si="0"/>
        <v>#NUM!</v>
      </c>
      <c r="F37" s="26" t="e">
        <f t="shared" ref="F37:F53" si="9">E37/$E$56</f>
        <v>#NUM!</v>
      </c>
      <c r="G37" s="7"/>
      <c r="H37" s="7"/>
      <c r="I37" s="7"/>
      <c r="J37" s="7"/>
      <c r="K37" s="7"/>
      <c r="L37" s="7"/>
      <c r="M37" s="41" t="e">
        <f>SUMPRODUCT(LARGE(G37:L37,{1,2,3,4,5}))/5</f>
        <v>#NUM!</v>
      </c>
      <c r="N37" s="37" t="e">
        <f t="shared" si="4"/>
        <v>#NUM!</v>
      </c>
      <c r="O37" s="35">
        <v>1</v>
      </c>
      <c r="P37" s="12"/>
      <c r="Q37" s="12"/>
      <c r="R37" s="12"/>
      <c r="S37" s="13" t="e">
        <f t="shared" si="5"/>
        <v>#DIV/0!</v>
      </c>
      <c r="T37" s="12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24" t="e">
        <f>SUMPRODUCT(LARGE(U37:AI37,{1,2,3,4,5,6,7,8,9,10,11,12}))/12</f>
        <v>#NUM!</v>
      </c>
      <c r="AP37" s="19">
        <f t="shared" si="2"/>
        <v>11</v>
      </c>
      <c r="AQ37" s="18">
        <v>1</v>
      </c>
      <c r="AR37" s="19">
        <v>1</v>
      </c>
      <c r="AS37" s="18">
        <v>1</v>
      </c>
      <c r="AT37" s="19">
        <v>1</v>
      </c>
      <c r="AU37" s="18">
        <v>1</v>
      </c>
      <c r="AV37" s="19">
        <v>1</v>
      </c>
      <c r="AW37" s="18"/>
      <c r="AX37" s="19"/>
      <c r="AY37" s="18"/>
      <c r="AZ37" s="49">
        <v>5</v>
      </c>
      <c r="BA37" s="18"/>
      <c r="BB37" s="48"/>
      <c r="BC37" s="18"/>
      <c r="BD37" s="48"/>
      <c r="BE37" s="18"/>
      <c r="BF37" s="48" t="e">
        <f t="shared" si="3"/>
        <v>#DIV/0!</v>
      </c>
    </row>
    <row r="38" spans="1:58" x14ac:dyDescent="0.2">
      <c r="A38" s="6"/>
      <c r="B38" s="14"/>
      <c r="C38" s="28">
        <v>300284535</v>
      </c>
      <c r="D38" s="15" t="s">
        <v>15</v>
      </c>
      <c r="E38" s="26" t="e">
        <f t="shared" si="0"/>
        <v>#NUM!</v>
      </c>
      <c r="F38" s="26" t="e">
        <f t="shared" si="9"/>
        <v>#NUM!</v>
      </c>
      <c r="G38" s="7"/>
      <c r="H38" s="7"/>
      <c r="I38" s="7"/>
      <c r="J38" s="7"/>
      <c r="K38" s="7"/>
      <c r="L38" s="7"/>
      <c r="M38" s="41" t="e">
        <f>SUMPRODUCT(LARGE(G38:L38,{1,2,3,4,5}))/5</f>
        <v>#NUM!</v>
      </c>
      <c r="N38" s="37" t="e">
        <f t="shared" si="4"/>
        <v>#NUM!</v>
      </c>
      <c r="O38" s="35">
        <v>0.84</v>
      </c>
      <c r="P38" s="12"/>
      <c r="Q38" s="12"/>
      <c r="R38" s="12"/>
      <c r="S38" s="13" t="e">
        <f t="shared" si="5"/>
        <v>#DIV/0!</v>
      </c>
      <c r="T38" s="12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24" t="e">
        <f>SUMPRODUCT(LARGE(U38:AI38,{1,2,3,4,5,6,7,8,9,10,11,12}))/12</f>
        <v>#NUM!</v>
      </c>
      <c r="AP38" s="19">
        <f t="shared" si="2"/>
        <v>11</v>
      </c>
      <c r="AQ38" s="18">
        <v>1</v>
      </c>
      <c r="AR38" s="19">
        <v>1</v>
      </c>
      <c r="AS38" s="18">
        <v>1</v>
      </c>
      <c r="AT38" s="19">
        <v>1</v>
      </c>
      <c r="AU38" s="18">
        <v>1</v>
      </c>
      <c r="AV38" s="19">
        <v>1</v>
      </c>
      <c r="AW38" s="18"/>
      <c r="AX38" s="19"/>
      <c r="AY38" s="18"/>
      <c r="AZ38" s="49">
        <v>5</v>
      </c>
      <c r="BA38" s="18"/>
      <c r="BB38" s="48"/>
      <c r="BC38" s="18"/>
      <c r="BD38" s="48"/>
      <c r="BE38" s="18"/>
      <c r="BF38" s="48" t="e">
        <f t="shared" si="3"/>
        <v>#DIV/0!</v>
      </c>
    </row>
    <row r="39" spans="1:58" x14ac:dyDescent="0.2">
      <c r="C39" s="38">
        <v>300284581</v>
      </c>
      <c r="D39" s="15" t="s">
        <v>15</v>
      </c>
      <c r="E39" s="26" t="e">
        <f t="shared" si="0"/>
        <v>#NUM!</v>
      </c>
      <c r="F39" s="26" t="e">
        <f t="shared" si="9"/>
        <v>#NUM!</v>
      </c>
      <c r="G39" s="7"/>
      <c r="H39" s="7"/>
      <c r="I39" s="7"/>
      <c r="J39" s="7"/>
      <c r="K39" s="7"/>
      <c r="L39" s="7"/>
      <c r="M39" s="41" t="e">
        <f>SUMPRODUCT(LARGE(G39:L39,{1,2,3,4,5}))/5</f>
        <v>#NUM!</v>
      </c>
      <c r="N39" s="37" t="e">
        <f t="shared" si="4"/>
        <v>#NUM!</v>
      </c>
      <c r="O39" s="35">
        <v>0.8</v>
      </c>
      <c r="P39" s="12"/>
      <c r="Q39" s="12"/>
      <c r="R39" s="12"/>
      <c r="S39" s="13" t="e">
        <f t="shared" ref="S39" si="10">AVERAGE(P39:R39)</f>
        <v>#DIV/0!</v>
      </c>
      <c r="T39" s="12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24" t="e">
        <f>SUMPRODUCT(LARGE(U39:AI39,{1,2,3,4,5,6,7,8,9,10,11,12}))/12</f>
        <v>#NUM!</v>
      </c>
      <c r="AP39" s="19">
        <f t="shared" si="2"/>
        <v>4</v>
      </c>
      <c r="AQ39" s="18"/>
      <c r="AR39" s="19">
        <v>1</v>
      </c>
      <c r="AS39" s="18"/>
      <c r="AT39" s="19">
        <v>1</v>
      </c>
      <c r="AU39" s="18"/>
      <c r="AV39" s="19">
        <v>1</v>
      </c>
      <c r="AW39" s="18">
        <v>1</v>
      </c>
      <c r="AX39" s="19"/>
      <c r="AY39" s="18"/>
      <c r="AZ39" s="49"/>
      <c r="BA39" s="18"/>
      <c r="BB39" s="48"/>
      <c r="BC39" s="18"/>
      <c r="BD39" s="48"/>
      <c r="BE39" s="18"/>
      <c r="BF39" s="48" t="e">
        <f t="shared" si="3"/>
        <v>#DIV/0!</v>
      </c>
    </row>
    <row r="40" spans="1:58" x14ac:dyDescent="0.2">
      <c r="A40" s="6"/>
      <c r="B40" s="14"/>
      <c r="C40" s="28">
        <v>300289768</v>
      </c>
      <c r="D40" s="15" t="s">
        <v>15</v>
      </c>
      <c r="E40" s="26" t="e">
        <f t="shared" si="0"/>
        <v>#NUM!</v>
      </c>
      <c r="F40" s="26" t="e">
        <f t="shared" si="9"/>
        <v>#NUM!</v>
      </c>
      <c r="G40" s="7"/>
      <c r="H40" s="7"/>
      <c r="I40" s="7"/>
      <c r="J40" s="7"/>
      <c r="K40" s="7"/>
      <c r="L40" s="7"/>
      <c r="M40" s="41" t="e">
        <f>SUMPRODUCT(LARGE(G40:L40,{1,2,3,4,5}))/5</f>
        <v>#NUM!</v>
      </c>
      <c r="N40" s="37" t="e">
        <f t="shared" si="4"/>
        <v>#NUM!</v>
      </c>
      <c r="O40" s="35">
        <v>0.9</v>
      </c>
      <c r="P40" s="12"/>
      <c r="Q40" s="12"/>
      <c r="R40" s="12"/>
      <c r="S40" s="13" t="e">
        <f t="shared" si="5"/>
        <v>#DIV/0!</v>
      </c>
      <c r="T40" s="12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24" t="e">
        <f>SUMPRODUCT(LARGE(U40:AI40,{1,2,3,4,5,6,7,8,9,10,11,12}))/12</f>
        <v>#NUM!</v>
      </c>
      <c r="AP40" s="19">
        <f t="shared" si="2"/>
        <v>6</v>
      </c>
      <c r="AQ40" s="18">
        <v>1</v>
      </c>
      <c r="AR40" s="19">
        <v>1</v>
      </c>
      <c r="AS40" s="18">
        <v>1</v>
      </c>
      <c r="AT40" s="19">
        <v>1</v>
      </c>
      <c r="AU40" s="18">
        <v>1</v>
      </c>
      <c r="AV40" s="19">
        <v>1</v>
      </c>
      <c r="AW40" s="18"/>
      <c r="AX40" s="19"/>
      <c r="AY40" s="18"/>
      <c r="AZ40" s="49"/>
      <c r="BA40" s="18"/>
      <c r="BB40" s="48"/>
      <c r="BC40" s="18"/>
      <c r="BD40" s="48"/>
      <c r="BE40" s="18"/>
      <c r="BF40" s="48" t="e">
        <f t="shared" si="3"/>
        <v>#DIV/0!</v>
      </c>
    </row>
    <row r="41" spans="1:58" x14ac:dyDescent="0.2">
      <c r="A41" s="6"/>
      <c r="B41" s="14"/>
      <c r="C41" s="28">
        <v>300293004</v>
      </c>
      <c r="D41" s="15" t="s">
        <v>15</v>
      </c>
      <c r="E41" s="26" t="e">
        <f t="shared" si="0"/>
        <v>#NUM!</v>
      </c>
      <c r="F41" s="26" t="e">
        <f t="shared" si="9"/>
        <v>#NUM!</v>
      </c>
      <c r="G41" s="7"/>
      <c r="H41" s="7"/>
      <c r="I41" s="7"/>
      <c r="J41" s="7"/>
      <c r="K41" s="7"/>
      <c r="L41" s="7"/>
      <c r="M41" s="41" t="e">
        <f>SUMPRODUCT(LARGE(G41:L41,{1,2,3,4,5}))/5</f>
        <v>#NUM!</v>
      </c>
      <c r="N41" s="37" t="e">
        <f t="shared" si="4"/>
        <v>#NUM!</v>
      </c>
      <c r="O41" s="35">
        <v>0.78</v>
      </c>
      <c r="P41" s="12"/>
      <c r="Q41" s="12"/>
      <c r="R41" s="12"/>
      <c r="S41" s="13" t="e">
        <f t="shared" si="5"/>
        <v>#DIV/0!</v>
      </c>
      <c r="T41" s="12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24" t="e">
        <f>SUMPRODUCT(LARGE(U41:AI41,{1,2,3,4,5,6,7,8,9,10,11,12}))/12</f>
        <v>#NUM!</v>
      </c>
      <c r="AP41" s="19">
        <f t="shared" si="2"/>
        <v>11</v>
      </c>
      <c r="AQ41" s="18">
        <v>1</v>
      </c>
      <c r="AR41" s="19">
        <v>1</v>
      </c>
      <c r="AS41" s="18">
        <v>1</v>
      </c>
      <c r="AT41" s="19">
        <v>1</v>
      </c>
      <c r="AU41" s="18">
        <v>1</v>
      </c>
      <c r="AV41" s="19">
        <v>1</v>
      </c>
      <c r="AW41" s="18"/>
      <c r="AX41" s="19"/>
      <c r="AY41" s="18"/>
      <c r="AZ41" s="49">
        <v>5</v>
      </c>
      <c r="BA41" s="18"/>
      <c r="BB41" s="48"/>
      <c r="BC41" s="18"/>
      <c r="BD41" s="48"/>
      <c r="BE41" s="18"/>
      <c r="BF41" s="48" t="e">
        <f t="shared" si="3"/>
        <v>#DIV/0!</v>
      </c>
    </row>
    <row r="42" spans="1:58" x14ac:dyDescent="0.2">
      <c r="A42" s="6"/>
      <c r="B42" s="14"/>
      <c r="C42" s="28">
        <v>300281128</v>
      </c>
      <c r="D42" s="15" t="s">
        <v>15</v>
      </c>
      <c r="E42" s="26" t="e">
        <f t="shared" si="0"/>
        <v>#NUM!</v>
      </c>
      <c r="F42" s="26" t="e">
        <f t="shared" si="9"/>
        <v>#NUM!</v>
      </c>
      <c r="G42" s="7"/>
      <c r="H42" s="7"/>
      <c r="I42" s="7"/>
      <c r="J42" s="7"/>
      <c r="K42" s="7"/>
      <c r="L42" s="7"/>
      <c r="M42" s="41" t="e">
        <f>SUMPRODUCT(LARGE(G42:L42,{1,2,3,4,5}))/5</f>
        <v>#NUM!</v>
      </c>
      <c r="N42" s="37" t="e">
        <f t="shared" si="4"/>
        <v>#NUM!</v>
      </c>
      <c r="O42" s="35">
        <v>0.78</v>
      </c>
      <c r="P42" s="12"/>
      <c r="Q42" s="12"/>
      <c r="R42" s="12"/>
      <c r="S42" s="13" t="e">
        <f t="shared" si="5"/>
        <v>#DIV/0!</v>
      </c>
      <c r="T42" s="12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24" t="e">
        <f>SUMPRODUCT(LARGE(U42:AI42,{1,2,3,4,5,6,7,8,9,10,11,12}))/12</f>
        <v>#NUM!</v>
      </c>
      <c r="AP42" s="19">
        <f t="shared" si="2"/>
        <v>10</v>
      </c>
      <c r="AQ42" s="18">
        <v>1</v>
      </c>
      <c r="AR42" s="19">
        <v>1</v>
      </c>
      <c r="AS42" s="18"/>
      <c r="AT42" s="19">
        <v>1</v>
      </c>
      <c r="AU42" s="18">
        <v>1</v>
      </c>
      <c r="AV42" s="19">
        <v>1</v>
      </c>
      <c r="AW42" s="18"/>
      <c r="AX42" s="19"/>
      <c r="AY42" s="18"/>
      <c r="AZ42" s="49">
        <v>5</v>
      </c>
      <c r="BA42" s="18"/>
      <c r="BB42" s="48"/>
      <c r="BC42" s="18"/>
      <c r="BD42" s="48"/>
      <c r="BE42" s="18"/>
      <c r="BF42" s="48" t="e">
        <f t="shared" si="3"/>
        <v>#DIV/0!</v>
      </c>
    </row>
    <row r="43" spans="1:58" x14ac:dyDescent="0.2">
      <c r="A43" s="6"/>
      <c r="B43" s="14"/>
      <c r="C43" s="28">
        <v>300289644</v>
      </c>
      <c r="D43" s="15" t="s">
        <v>15</v>
      </c>
      <c r="E43" s="26" t="e">
        <f t="shared" si="0"/>
        <v>#NUM!</v>
      </c>
      <c r="F43" s="26" t="e">
        <f t="shared" si="9"/>
        <v>#NUM!</v>
      </c>
      <c r="G43" s="7"/>
      <c r="H43" s="7"/>
      <c r="I43" s="7"/>
      <c r="J43" s="7"/>
      <c r="K43" s="7"/>
      <c r="L43" s="7"/>
      <c r="M43" s="41" t="e">
        <f>SUMPRODUCT(LARGE(G43:L43,{1,2,3,4,5}))/5</f>
        <v>#NUM!</v>
      </c>
      <c r="N43" s="37" t="e">
        <f t="shared" si="4"/>
        <v>#NUM!</v>
      </c>
      <c r="O43" s="35">
        <v>0.8</v>
      </c>
      <c r="P43" s="12"/>
      <c r="Q43" s="12"/>
      <c r="R43" s="12"/>
      <c r="S43" s="13" t="e">
        <f t="shared" si="5"/>
        <v>#DIV/0!</v>
      </c>
      <c r="T43" s="12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24" t="e">
        <f>SUMPRODUCT(LARGE(U43:AI43,{1,2,3,4,5,6,7,8,9,10,11,12}))/12</f>
        <v>#NUM!</v>
      </c>
      <c r="AP43" s="19">
        <f t="shared" si="2"/>
        <v>10</v>
      </c>
      <c r="AQ43" s="18">
        <v>1</v>
      </c>
      <c r="AR43" s="19">
        <v>1</v>
      </c>
      <c r="AS43" s="18">
        <v>1</v>
      </c>
      <c r="AT43" s="19">
        <v>1</v>
      </c>
      <c r="AU43" s="18"/>
      <c r="AV43" s="19"/>
      <c r="AW43" s="18">
        <v>1</v>
      </c>
      <c r="AX43" s="19"/>
      <c r="AY43" s="18"/>
      <c r="AZ43" s="49">
        <v>5</v>
      </c>
      <c r="BA43" s="18"/>
      <c r="BB43" s="48"/>
      <c r="BC43" s="18"/>
      <c r="BD43" s="48"/>
      <c r="BE43" s="18"/>
      <c r="BF43" s="48" t="e">
        <f t="shared" si="3"/>
        <v>#DIV/0!</v>
      </c>
    </row>
    <row r="44" spans="1:58" x14ac:dyDescent="0.2">
      <c r="A44" s="6"/>
      <c r="B44" s="14"/>
      <c r="C44" s="28">
        <v>300274445</v>
      </c>
      <c r="D44" s="15" t="s">
        <v>15</v>
      </c>
      <c r="E44" s="26" t="e">
        <f t="shared" si="0"/>
        <v>#NUM!</v>
      </c>
      <c r="F44" s="26" t="e">
        <f t="shared" si="9"/>
        <v>#NUM!</v>
      </c>
      <c r="G44" s="7"/>
      <c r="H44" s="7"/>
      <c r="I44" s="7"/>
      <c r="J44" s="7"/>
      <c r="K44" s="7"/>
      <c r="L44" s="7"/>
      <c r="M44" s="41" t="e">
        <f>SUMPRODUCT(LARGE(G44:L44,{1,2,3,4,5}))/5</f>
        <v>#NUM!</v>
      </c>
      <c r="N44" s="37" t="e">
        <f t="shared" si="4"/>
        <v>#NUM!</v>
      </c>
      <c r="O44" s="35">
        <v>0.78</v>
      </c>
      <c r="P44" s="12"/>
      <c r="Q44" s="12"/>
      <c r="R44" s="12"/>
      <c r="S44" s="13" t="e">
        <f t="shared" si="5"/>
        <v>#DIV/0!</v>
      </c>
      <c r="T44" s="12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24" t="e">
        <f>SUMPRODUCT(LARGE(U44:AI44,{1,2,3,4,5,6,7,8,9,10,11,12}))/12</f>
        <v>#NUM!</v>
      </c>
      <c r="AP44" s="19">
        <f t="shared" si="2"/>
        <v>10</v>
      </c>
      <c r="AQ44" s="18">
        <v>1</v>
      </c>
      <c r="AR44" s="19">
        <v>1</v>
      </c>
      <c r="AS44" s="18"/>
      <c r="AT44" s="19">
        <v>1</v>
      </c>
      <c r="AU44" s="18">
        <v>1</v>
      </c>
      <c r="AV44" s="19">
        <v>1</v>
      </c>
      <c r="AW44" s="18"/>
      <c r="AX44" s="19"/>
      <c r="AY44" s="18"/>
      <c r="AZ44" s="49">
        <v>5</v>
      </c>
      <c r="BA44" s="18"/>
      <c r="BB44" s="48"/>
      <c r="BC44" s="18"/>
      <c r="BD44" s="48"/>
      <c r="BE44" s="18"/>
      <c r="BF44" s="48" t="e">
        <f t="shared" si="3"/>
        <v>#DIV/0!</v>
      </c>
    </row>
    <row r="45" spans="1:58" x14ac:dyDescent="0.2">
      <c r="A45" s="6"/>
      <c r="B45" s="14"/>
      <c r="C45" s="28">
        <v>300281518</v>
      </c>
      <c r="D45" s="15" t="s">
        <v>15</v>
      </c>
      <c r="E45" s="26" t="e">
        <f t="shared" si="0"/>
        <v>#NUM!</v>
      </c>
      <c r="F45" s="26" t="e">
        <f t="shared" si="9"/>
        <v>#NUM!</v>
      </c>
      <c r="G45" s="7"/>
      <c r="H45" s="7"/>
      <c r="I45" s="7"/>
      <c r="J45" s="7"/>
      <c r="K45" s="7"/>
      <c r="L45" s="7"/>
      <c r="M45" s="41" t="e">
        <f>SUMPRODUCT(LARGE(G45:L45,{1,2,3,4,5}))/5</f>
        <v>#NUM!</v>
      </c>
      <c r="N45" s="37" t="e">
        <f t="shared" si="4"/>
        <v>#NUM!</v>
      </c>
      <c r="O45" s="35">
        <v>0.82</v>
      </c>
      <c r="P45" s="12"/>
      <c r="Q45" s="12"/>
      <c r="R45" s="12"/>
      <c r="S45" s="13" t="e">
        <f t="shared" si="5"/>
        <v>#DIV/0!</v>
      </c>
      <c r="T45" s="12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24" t="e">
        <f>SUMPRODUCT(LARGE(U45:AI45,{1,2,3,4,5,6,7,8,9,10,11,12}))/12</f>
        <v>#NUM!</v>
      </c>
      <c r="AP45" s="19">
        <f t="shared" si="2"/>
        <v>9</v>
      </c>
      <c r="AQ45" s="18">
        <v>1</v>
      </c>
      <c r="AR45" s="19">
        <v>1</v>
      </c>
      <c r="AS45" s="18"/>
      <c r="AT45" s="19">
        <v>1</v>
      </c>
      <c r="AU45" s="18"/>
      <c r="AV45" s="19"/>
      <c r="AW45" s="18">
        <v>1</v>
      </c>
      <c r="AX45" s="19"/>
      <c r="AY45" s="18"/>
      <c r="AZ45" s="49">
        <v>5</v>
      </c>
      <c r="BA45" s="18"/>
      <c r="BB45" s="48"/>
      <c r="BC45" s="18"/>
      <c r="BD45" s="48"/>
      <c r="BE45" s="18"/>
      <c r="BF45" s="48" t="e">
        <f t="shared" si="3"/>
        <v>#DIV/0!</v>
      </c>
    </row>
    <row r="46" spans="1:58" x14ac:dyDescent="0.2">
      <c r="A46" s="6"/>
      <c r="B46" s="14"/>
      <c r="C46" s="28">
        <v>300273464</v>
      </c>
      <c r="D46" s="15" t="s">
        <v>15</v>
      </c>
      <c r="E46" s="26" t="e">
        <f t="shared" si="0"/>
        <v>#NUM!</v>
      </c>
      <c r="F46" s="26" t="e">
        <f t="shared" si="9"/>
        <v>#NUM!</v>
      </c>
      <c r="G46" s="7"/>
      <c r="H46" s="7"/>
      <c r="I46" s="7"/>
      <c r="J46" s="7"/>
      <c r="K46" s="7"/>
      <c r="L46" s="7"/>
      <c r="M46" s="41" t="e">
        <f>SUMPRODUCT(LARGE(G46:L46,{1,2,3,4,5}))/5</f>
        <v>#NUM!</v>
      </c>
      <c r="N46" s="37" t="e">
        <f t="shared" si="4"/>
        <v>#NUM!</v>
      </c>
      <c r="O46" s="35">
        <v>0.88</v>
      </c>
      <c r="P46" s="12"/>
      <c r="Q46" s="12"/>
      <c r="R46" s="12"/>
      <c r="S46" s="13" t="e">
        <f>AVERAGE(P46:R46)</f>
        <v>#DIV/0!</v>
      </c>
      <c r="T46" s="12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24" t="e">
        <f>SUMPRODUCT(LARGE(U46:AI46,{1,2,3,4,5,6,7,8,9,10,11,12}))/12</f>
        <v>#NUM!</v>
      </c>
      <c r="AP46" s="19">
        <f t="shared" si="2"/>
        <v>5</v>
      </c>
      <c r="AQ46" s="18">
        <v>1</v>
      </c>
      <c r="AR46" s="19">
        <v>1</v>
      </c>
      <c r="AS46" s="18">
        <v>1</v>
      </c>
      <c r="AT46" s="19">
        <v>1</v>
      </c>
      <c r="AU46" s="18"/>
      <c r="AV46" s="19"/>
      <c r="AW46" s="18">
        <v>1</v>
      </c>
      <c r="AX46" s="19"/>
      <c r="AY46" s="18"/>
      <c r="AZ46" s="49"/>
      <c r="BA46" s="18"/>
      <c r="BB46" s="48"/>
      <c r="BC46" s="18"/>
      <c r="BD46" s="48"/>
      <c r="BE46" s="18"/>
      <c r="BF46" s="48" t="e">
        <f t="shared" si="3"/>
        <v>#DIV/0!</v>
      </c>
    </row>
    <row r="47" spans="1:58" x14ac:dyDescent="0.2">
      <c r="A47" s="6"/>
      <c r="B47" s="14"/>
      <c r="C47" s="28">
        <v>300285687</v>
      </c>
      <c r="D47" s="15" t="s">
        <v>14</v>
      </c>
      <c r="E47" s="26" t="e">
        <f t="shared" si="0"/>
        <v>#NUM!</v>
      </c>
      <c r="F47" s="26" t="e">
        <f t="shared" si="9"/>
        <v>#NUM!</v>
      </c>
      <c r="G47" s="7"/>
      <c r="H47" s="7"/>
      <c r="I47" s="7"/>
      <c r="J47" s="7"/>
      <c r="K47" s="7"/>
      <c r="L47" s="7"/>
      <c r="M47" s="41" t="e">
        <f>SUMPRODUCT(LARGE(G47:L47,{1,2,3,4,5}))/5</f>
        <v>#NUM!</v>
      </c>
      <c r="N47" s="37" t="e">
        <f t="shared" si="4"/>
        <v>#NUM!</v>
      </c>
      <c r="O47" s="35">
        <v>0.84</v>
      </c>
      <c r="P47" s="12"/>
      <c r="Q47" s="12"/>
      <c r="R47" s="12"/>
      <c r="S47" s="13" t="e">
        <f t="shared" si="5"/>
        <v>#DIV/0!</v>
      </c>
      <c r="T47" s="12"/>
      <c r="U47" s="31"/>
      <c r="V47" s="31"/>
      <c r="W47" s="31"/>
      <c r="X47" s="31"/>
      <c r="Y47" s="31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24" t="e">
        <f>SUMPRODUCT(LARGE(U47:AI47,{1,2,3,4,5,6,7,8,9,10,11,12}))/12</f>
        <v>#NUM!</v>
      </c>
      <c r="AP47" s="19">
        <f t="shared" si="2"/>
        <v>9</v>
      </c>
      <c r="AQ47" s="18">
        <v>1</v>
      </c>
      <c r="AR47" s="19"/>
      <c r="AS47" s="18">
        <v>1</v>
      </c>
      <c r="AT47" s="19">
        <v>1</v>
      </c>
      <c r="AU47" s="18"/>
      <c r="AV47" s="19">
        <v>1</v>
      </c>
      <c r="AW47" s="18"/>
      <c r="AX47" s="19"/>
      <c r="AY47" s="18"/>
      <c r="AZ47" s="49">
        <v>5</v>
      </c>
      <c r="BA47" s="18"/>
      <c r="BB47" s="48"/>
      <c r="BC47" s="18"/>
      <c r="BD47" s="48"/>
      <c r="BE47" s="18"/>
      <c r="BF47" s="48" t="e">
        <f t="shared" si="3"/>
        <v>#DIV/0!</v>
      </c>
    </row>
    <row r="48" spans="1:58" x14ac:dyDescent="0.2">
      <c r="A48" s="6"/>
      <c r="B48" s="14"/>
      <c r="C48" s="28">
        <v>300283934</v>
      </c>
      <c r="D48" s="15" t="s">
        <v>14</v>
      </c>
      <c r="E48" s="26" t="e">
        <f t="shared" si="0"/>
        <v>#NUM!</v>
      </c>
      <c r="F48" s="26" t="e">
        <f t="shared" si="9"/>
        <v>#NUM!</v>
      </c>
      <c r="G48" s="7"/>
      <c r="H48" s="7"/>
      <c r="I48" s="7"/>
      <c r="J48" s="7"/>
      <c r="K48" s="7"/>
      <c r="L48" s="7"/>
      <c r="M48" s="41" t="e">
        <f>SUMPRODUCT(LARGE(G48:L48,{1,2,3,4,5}))/5</f>
        <v>#NUM!</v>
      </c>
      <c r="N48" s="37" t="e">
        <f t="shared" si="4"/>
        <v>#NUM!</v>
      </c>
      <c r="O48" s="35">
        <v>1</v>
      </c>
      <c r="P48" s="12"/>
      <c r="Q48" s="12"/>
      <c r="R48" s="12"/>
      <c r="S48" s="13" t="e">
        <f>AVERAGE(P48:R48)</f>
        <v>#DIV/0!</v>
      </c>
      <c r="T48" s="12"/>
      <c r="U48" s="31"/>
      <c r="V48" s="31"/>
      <c r="W48" s="31"/>
      <c r="X48" s="31"/>
      <c r="Y48" s="31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24" t="e">
        <f>SUMPRODUCT(LARGE(U48:AI48,{1,2,3,4,5,6,7,8,9,10,11,12}))/12</f>
        <v>#NUM!</v>
      </c>
      <c r="AP48" s="19">
        <f t="shared" si="2"/>
        <v>2</v>
      </c>
      <c r="AQ48" s="18">
        <v>1</v>
      </c>
      <c r="AR48" s="19">
        <v>1</v>
      </c>
      <c r="AS48" s="18"/>
      <c r="AT48" s="19"/>
      <c r="AU48" s="18"/>
      <c r="AV48" s="19"/>
      <c r="AW48" s="18"/>
      <c r="AX48" s="19"/>
      <c r="AY48" s="18"/>
      <c r="AZ48" s="49"/>
      <c r="BA48" s="18"/>
      <c r="BB48" s="48"/>
      <c r="BC48" s="18"/>
      <c r="BD48" s="48"/>
      <c r="BE48" s="18"/>
      <c r="BF48" s="48" t="e">
        <f t="shared" si="3"/>
        <v>#DIV/0!</v>
      </c>
    </row>
    <row r="49" spans="1:59" x14ac:dyDescent="0.2">
      <c r="A49" s="6"/>
      <c r="B49" s="14"/>
      <c r="C49" s="28">
        <v>300288629</v>
      </c>
      <c r="D49" s="15" t="s">
        <v>15</v>
      </c>
      <c r="E49" s="26" t="e">
        <f t="shared" si="0"/>
        <v>#NUM!</v>
      </c>
      <c r="F49" s="26" t="e">
        <f t="shared" si="9"/>
        <v>#NUM!</v>
      </c>
      <c r="G49" s="7"/>
      <c r="H49" s="7"/>
      <c r="I49" s="7"/>
      <c r="J49" s="7"/>
      <c r="K49" s="7"/>
      <c r="L49" s="7"/>
      <c r="M49" s="41" t="e">
        <f>SUMPRODUCT(LARGE(G49:L49,{1,2,3,4,5}))/5</f>
        <v>#NUM!</v>
      </c>
      <c r="N49" s="37" t="e">
        <f t="shared" si="4"/>
        <v>#NUM!</v>
      </c>
      <c r="O49" s="35">
        <v>0.88</v>
      </c>
      <c r="P49" s="12"/>
      <c r="Q49" s="12"/>
      <c r="R49" s="12"/>
      <c r="S49" s="13" t="e">
        <f t="shared" si="5"/>
        <v>#DIV/0!</v>
      </c>
      <c r="T49" s="12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24" t="e">
        <f>SUMPRODUCT(LARGE(U49:AI49,{1,2,3,4,5,6,7,8,9,10,11,12}))/12</f>
        <v>#NUM!</v>
      </c>
      <c r="AP49" s="19">
        <f t="shared" si="2"/>
        <v>11</v>
      </c>
      <c r="AQ49" s="18">
        <v>1</v>
      </c>
      <c r="AR49" s="19">
        <v>1</v>
      </c>
      <c r="AS49" s="18">
        <v>1</v>
      </c>
      <c r="AT49" s="19">
        <v>1</v>
      </c>
      <c r="AU49" s="18">
        <v>1</v>
      </c>
      <c r="AV49" s="19">
        <v>1</v>
      </c>
      <c r="AW49" s="18"/>
      <c r="AX49" s="19"/>
      <c r="AY49" s="18"/>
      <c r="AZ49" s="49">
        <v>5</v>
      </c>
      <c r="BA49" s="18"/>
      <c r="BB49" s="48"/>
      <c r="BC49" s="18"/>
      <c r="BD49" s="48"/>
      <c r="BE49" s="18"/>
      <c r="BF49" s="48" t="e">
        <f t="shared" si="3"/>
        <v>#DIV/0!</v>
      </c>
    </row>
    <row r="50" spans="1:59" x14ac:dyDescent="0.2">
      <c r="A50" s="6"/>
      <c r="B50" s="14"/>
      <c r="C50" s="28">
        <v>300143833</v>
      </c>
      <c r="D50" s="15" t="s">
        <v>15</v>
      </c>
      <c r="E50" s="26" t="e">
        <f t="shared" si="0"/>
        <v>#NUM!</v>
      </c>
      <c r="F50" s="26" t="e">
        <f t="shared" si="9"/>
        <v>#NUM!</v>
      </c>
      <c r="G50" s="7"/>
      <c r="H50" s="7"/>
      <c r="I50" s="7"/>
      <c r="J50" s="7"/>
      <c r="K50" s="7"/>
      <c r="L50" s="7"/>
      <c r="M50" s="41" t="e">
        <f>SUMPRODUCT(LARGE(G50:L50,{1,2,3,4,5}))/5</f>
        <v>#NUM!</v>
      </c>
      <c r="N50" s="37" t="e">
        <f t="shared" si="4"/>
        <v>#NUM!</v>
      </c>
      <c r="O50" s="35">
        <v>1</v>
      </c>
      <c r="P50" s="12"/>
      <c r="Q50" s="12"/>
      <c r="R50" s="12"/>
      <c r="S50" s="13" t="e">
        <f t="shared" si="5"/>
        <v>#DIV/0!</v>
      </c>
      <c r="T50" s="12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24" t="e">
        <f>SUMPRODUCT(LARGE(U50:AI50,{1,2,3,4,5,6,7,8,9,10,11,12}))/12</f>
        <v>#NUM!</v>
      </c>
      <c r="AP50" s="19">
        <f t="shared" si="2"/>
        <v>11</v>
      </c>
      <c r="AQ50" s="18">
        <v>1</v>
      </c>
      <c r="AR50" s="19">
        <v>1</v>
      </c>
      <c r="AS50" s="18">
        <v>1</v>
      </c>
      <c r="AT50" s="19">
        <v>1</v>
      </c>
      <c r="AU50" s="18">
        <v>1</v>
      </c>
      <c r="AV50" s="19">
        <v>1</v>
      </c>
      <c r="AW50" s="18"/>
      <c r="AX50" s="19"/>
      <c r="AY50" s="18"/>
      <c r="AZ50" s="49">
        <v>5</v>
      </c>
      <c r="BA50" s="18"/>
      <c r="BB50" s="48"/>
      <c r="BC50" s="18"/>
      <c r="BD50" s="48"/>
      <c r="BE50" s="18"/>
      <c r="BF50" s="48" t="e">
        <f t="shared" si="3"/>
        <v>#DIV/0!</v>
      </c>
    </row>
    <row r="51" spans="1:59" x14ac:dyDescent="0.2">
      <c r="A51" s="6"/>
      <c r="B51" s="14"/>
      <c r="C51" s="28">
        <v>300284119</v>
      </c>
      <c r="D51" s="15" t="s">
        <v>15</v>
      </c>
      <c r="E51" s="26" t="e">
        <f t="shared" si="0"/>
        <v>#NUM!</v>
      </c>
      <c r="F51" s="26" t="e">
        <f t="shared" si="9"/>
        <v>#NUM!</v>
      </c>
      <c r="G51" s="7"/>
      <c r="H51" s="7"/>
      <c r="I51" s="7"/>
      <c r="J51" s="7"/>
      <c r="K51" s="7"/>
      <c r="L51" s="7"/>
      <c r="M51" s="41" t="e">
        <f>SUMPRODUCT(LARGE(G51:L51,{1,2,3,4,5}))/5</f>
        <v>#NUM!</v>
      </c>
      <c r="N51" s="37" t="e">
        <f t="shared" si="4"/>
        <v>#NUM!</v>
      </c>
      <c r="O51" s="35">
        <v>0.8</v>
      </c>
      <c r="P51" s="12"/>
      <c r="Q51" s="12"/>
      <c r="R51" s="12"/>
      <c r="S51" s="13" t="e">
        <f t="shared" si="5"/>
        <v>#DIV/0!</v>
      </c>
      <c r="T51" s="12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24" t="e">
        <f>SUMPRODUCT(LARGE(U51:AI51,{1,2,3,4,5,6,7,8,9,10,11,12}))/12</f>
        <v>#NUM!</v>
      </c>
      <c r="AP51" s="19">
        <f t="shared" si="2"/>
        <v>10</v>
      </c>
      <c r="AQ51" s="18">
        <v>1</v>
      </c>
      <c r="AR51" s="19">
        <v>1</v>
      </c>
      <c r="AS51" s="18">
        <v>1</v>
      </c>
      <c r="AT51" s="19">
        <v>1</v>
      </c>
      <c r="AU51" s="18">
        <v>1</v>
      </c>
      <c r="AV51" s="19"/>
      <c r="AW51" s="18"/>
      <c r="AX51" s="19"/>
      <c r="AY51" s="18"/>
      <c r="AZ51" s="49">
        <v>5</v>
      </c>
      <c r="BA51" s="18"/>
      <c r="BB51" s="48"/>
      <c r="BC51" s="18"/>
      <c r="BD51" s="48"/>
      <c r="BE51" s="18"/>
      <c r="BF51" s="48" t="e">
        <f t="shared" si="3"/>
        <v>#DIV/0!</v>
      </c>
    </row>
    <row r="52" spans="1:59" x14ac:dyDescent="0.2">
      <c r="A52" s="6"/>
      <c r="B52" s="14"/>
      <c r="C52" s="28">
        <v>300223793</v>
      </c>
      <c r="D52" s="15" t="s">
        <v>15</v>
      </c>
      <c r="E52" s="26" t="e">
        <f t="shared" si="0"/>
        <v>#NUM!</v>
      </c>
      <c r="F52" s="26" t="e">
        <f t="shared" si="9"/>
        <v>#NUM!</v>
      </c>
      <c r="G52" s="7"/>
      <c r="H52" s="7"/>
      <c r="I52" s="7"/>
      <c r="J52" s="7"/>
      <c r="K52" s="7"/>
      <c r="L52" s="7"/>
      <c r="M52" s="41" t="e">
        <f>SUMPRODUCT(LARGE(G52:L52,{1,2,3,4,5}))/5</f>
        <v>#NUM!</v>
      </c>
      <c r="N52" s="37" t="e">
        <f t="shared" si="4"/>
        <v>#NUM!</v>
      </c>
      <c r="O52" s="35">
        <v>0.78</v>
      </c>
      <c r="P52" s="12"/>
      <c r="Q52" s="12"/>
      <c r="R52" s="12"/>
      <c r="S52" s="13" t="e">
        <f t="shared" si="5"/>
        <v>#DIV/0!</v>
      </c>
      <c r="T52" s="12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24" t="e">
        <f>SUMPRODUCT(LARGE(U52:AI52,{1,2,3,4,5,6,7,8,9,10,11,12}))/12</f>
        <v>#NUM!</v>
      </c>
      <c r="AP52" s="19">
        <f t="shared" si="2"/>
        <v>11</v>
      </c>
      <c r="AQ52" s="18">
        <v>1</v>
      </c>
      <c r="AR52" s="19">
        <v>1</v>
      </c>
      <c r="AS52" s="18">
        <v>1</v>
      </c>
      <c r="AT52" s="19">
        <v>1</v>
      </c>
      <c r="AU52" s="18">
        <v>1</v>
      </c>
      <c r="AV52" s="19">
        <v>1</v>
      </c>
      <c r="AW52" s="18"/>
      <c r="AX52" s="19"/>
      <c r="AY52" s="18"/>
      <c r="AZ52" s="49">
        <v>5</v>
      </c>
      <c r="BA52" s="18"/>
      <c r="BB52" s="48"/>
      <c r="BC52" s="18"/>
      <c r="BD52" s="48"/>
      <c r="BE52" s="18"/>
      <c r="BF52" s="48" t="e">
        <f t="shared" si="3"/>
        <v>#DIV/0!</v>
      </c>
    </row>
    <row r="53" spans="1:59" x14ac:dyDescent="0.2">
      <c r="A53" s="6"/>
      <c r="B53" s="14"/>
      <c r="C53" s="28">
        <v>300287910</v>
      </c>
      <c r="D53" s="15" t="s">
        <v>15</v>
      </c>
      <c r="E53" s="26" t="e">
        <f t="shared" si="0"/>
        <v>#NUM!</v>
      </c>
      <c r="F53" s="26" t="e">
        <f t="shared" si="9"/>
        <v>#NUM!</v>
      </c>
      <c r="G53" s="7"/>
      <c r="H53" s="7"/>
      <c r="I53" s="7"/>
      <c r="J53" s="7"/>
      <c r="K53" s="7"/>
      <c r="L53" s="7"/>
      <c r="M53" s="41" t="e">
        <f>SUMPRODUCT(LARGE(G53:L53,{1,2,3,4,5}))/5</f>
        <v>#NUM!</v>
      </c>
      <c r="N53" s="37" t="e">
        <f t="shared" si="4"/>
        <v>#NUM!</v>
      </c>
      <c r="O53" s="35">
        <v>0</v>
      </c>
      <c r="P53" s="12"/>
      <c r="Q53" s="12"/>
      <c r="R53" s="12"/>
      <c r="S53" s="13" t="e">
        <f t="shared" si="5"/>
        <v>#DIV/0!</v>
      </c>
      <c r="T53" s="12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24" t="e">
        <f>SUMPRODUCT(LARGE(U53:AI53,{1,2,3,4,5,6,7,8,9,10,11,12}))/12</f>
        <v>#NUM!</v>
      </c>
      <c r="AP53" s="19">
        <f t="shared" si="2"/>
        <v>2</v>
      </c>
      <c r="AQ53" s="18">
        <v>1</v>
      </c>
      <c r="AR53" s="19"/>
      <c r="AS53" s="18"/>
      <c r="AT53" s="19">
        <v>1</v>
      </c>
      <c r="AU53" s="18"/>
      <c r="AV53" s="19"/>
      <c r="AW53" s="18"/>
      <c r="AX53" s="19"/>
      <c r="AY53" s="18"/>
      <c r="AZ53" s="49"/>
      <c r="BA53" s="18"/>
      <c r="BB53" s="48"/>
      <c r="BC53" s="18"/>
      <c r="BD53" s="48"/>
      <c r="BE53" s="18"/>
      <c r="BF53" s="48" t="e">
        <f t="shared" si="3"/>
        <v>#DIV/0!</v>
      </c>
    </row>
    <row r="54" spans="1:59" x14ac:dyDescent="0.2">
      <c r="A54" s="6"/>
      <c r="B54" s="14"/>
      <c r="C54" s="6"/>
      <c r="E54" s="26"/>
    </row>
    <row r="55" spans="1:59" x14ac:dyDescent="0.2">
      <c r="A55">
        <f>COUNTA(A7:A53)</f>
        <v>0</v>
      </c>
      <c r="E55" s="26"/>
    </row>
    <row r="56" spans="1:59" x14ac:dyDescent="0.2">
      <c r="A56" t="s">
        <v>5</v>
      </c>
      <c r="E56" s="26">
        <f t="shared" si="0"/>
        <v>0.99999999999999989</v>
      </c>
      <c r="F56" s="26">
        <f>E56/$E$56</f>
        <v>1</v>
      </c>
      <c r="G56" s="7">
        <v>100</v>
      </c>
      <c r="H56" s="7">
        <v>100</v>
      </c>
      <c r="I56" s="7">
        <v>100</v>
      </c>
      <c r="J56" s="7">
        <v>100</v>
      </c>
      <c r="K56" s="7">
        <v>100</v>
      </c>
      <c r="L56" s="7">
        <v>100</v>
      </c>
      <c r="M56" s="7">
        <f>SUMPRODUCT(LARGE(G56:L56,{1,2,3,4,5}))/5</f>
        <v>100</v>
      </c>
      <c r="N56" s="37">
        <f t="shared" si="4"/>
        <v>1</v>
      </c>
      <c r="P56" s="12">
        <v>100</v>
      </c>
      <c r="Q56" s="9">
        <v>100</v>
      </c>
      <c r="R56" s="9">
        <v>100</v>
      </c>
      <c r="S56" s="13">
        <f>AVERAGE(P56:R56)</f>
        <v>100</v>
      </c>
      <c r="T56" s="13">
        <v>100</v>
      </c>
      <c r="U56" s="30">
        <v>20</v>
      </c>
      <c r="V56" s="30">
        <v>20</v>
      </c>
      <c r="W56" s="30">
        <v>20</v>
      </c>
      <c r="X56" s="30">
        <v>20</v>
      </c>
      <c r="Y56" s="30">
        <v>20</v>
      </c>
      <c r="Z56" s="30">
        <v>20</v>
      </c>
      <c r="AA56" s="30">
        <v>20</v>
      </c>
      <c r="AB56" s="30">
        <v>20</v>
      </c>
      <c r="AC56" s="30">
        <v>20</v>
      </c>
      <c r="AD56" s="30">
        <v>20</v>
      </c>
      <c r="AE56" s="30">
        <v>20</v>
      </c>
      <c r="AF56" s="30">
        <v>20</v>
      </c>
      <c r="AG56" s="30">
        <v>20</v>
      </c>
      <c r="AH56" s="30">
        <v>20</v>
      </c>
      <c r="AI56" s="30">
        <v>20</v>
      </c>
      <c r="AJ56" s="30">
        <v>20</v>
      </c>
      <c r="AK56" s="30">
        <v>20</v>
      </c>
      <c r="AL56" s="30">
        <v>20</v>
      </c>
      <c r="AM56" s="30">
        <v>20</v>
      </c>
      <c r="AN56" s="30">
        <v>20</v>
      </c>
      <c r="AO56" s="24">
        <f>SUMPRODUCT(LARGE(U56:AI56,{1,2,3,4,5,6,7,8,9,10,11,12}))/12</f>
        <v>20</v>
      </c>
      <c r="AP56" s="19">
        <f>SUM(AQ56:AZ56)</f>
        <v>13</v>
      </c>
      <c r="AQ56" s="18">
        <v>1</v>
      </c>
      <c r="AR56" s="19">
        <v>1</v>
      </c>
      <c r="AS56" s="18">
        <v>1</v>
      </c>
      <c r="AT56" s="19">
        <v>1</v>
      </c>
      <c r="AU56" s="18">
        <v>1</v>
      </c>
      <c r="AV56" s="19">
        <v>1</v>
      </c>
      <c r="AW56" s="18">
        <v>1</v>
      </c>
      <c r="AX56" s="19">
        <v>1</v>
      </c>
      <c r="AY56" s="18"/>
      <c r="AZ56" s="49">
        <v>5</v>
      </c>
      <c r="BA56" s="18">
        <v>100</v>
      </c>
      <c r="BB56" s="48">
        <v>100</v>
      </c>
      <c r="BC56" s="18">
        <v>100</v>
      </c>
      <c r="BD56" s="48">
        <v>100</v>
      </c>
      <c r="BE56" s="18">
        <v>100</v>
      </c>
      <c r="BF56" s="48">
        <f t="shared" si="3"/>
        <v>100</v>
      </c>
    </row>
    <row r="57" spans="1:59" x14ac:dyDescent="0.2">
      <c r="A57" t="s">
        <v>6</v>
      </c>
      <c r="E57" s="26">
        <f>(M57/$M$57)*0.5+(S57/$S$57)*0.2+(T57/$T$57)*0.1+(AO57/$AO$57)*0.1+(SUM(AP57/$AP$57)*0.05+(BF57/$BF$57)*0.05)</f>
        <v>0.99999999999999989</v>
      </c>
      <c r="G57" s="7">
        <v>100</v>
      </c>
      <c r="H57" s="7">
        <v>100</v>
      </c>
      <c r="I57" s="7">
        <v>100</v>
      </c>
      <c r="J57" s="7">
        <v>100</v>
      </c>
      <c r="K57" s="7">
        <v>100</v>
      </c>
      <c r="L57" s="7">
        <v>100</v>
      </c>
      <c r="M57" s="7">
        <f>SUMPRODUCT(LARGE(G57:L57,{1,2,3,4,5}))/5</f>
        <v>100</v>
      </c>
      <c r="N57" s="37">
        <f t="shared" si="4"/>
        <v>1</v>
      </c>
      <c r="P57" s="9">
        <v>100</v>
      </c>
      <c r="Q57" s="9">
        <v>100</v>
      </c>
      <c r="R57" s="9">
        <v>100</v>
      </c>
      <c r="S57" s="11">
        <f>AVERAGE(P57:R57)</f>
        <v>100</v>
      </c>
      <c r="T57" s="11">
        <v>100</v>
      </c>
      <c r="U57" s="25">
        <v>20</v>
      </c>
      <c r="V57" s="25">
        <v>20</v>
      </c>
      <c r="W57" s="25">
        <v>20</v>
      </c>
      <c r="X57" s="25">
        <v>20</v>
      </c>
      <c r="Y57" s="25">
        <v>20</v>
      </c>
      <c r="Z57" s="25">
        <v>20</v>
      </c>
      <c r="AA57" s="25">
        <v>20</v>
      </c>
      <c r="AB57" s="25">
        <v>20</v>
      </c>
      <c r="AC57" s="25">
        <v>20</v>
      </c>
      <c r="AD57" s="25">
        <v>20</v>
      </c>
      <c r="AE57" s="25">
        <v>20</v>
      </c>
      <c r="AF57" s="25">
        <v>20</v>
      </c>
      <c r="AG57" s="25">
        <v>20</v>
      </c>
      <c r="AH57" s="25">
        <v>20</v>
      </c>
      <c r="AI57" s="25">
        <v>20</v>
      </c>
      <c r="AJ57" s="25">
        <v>20</v>
      </c>
      <c r="AK57" s="25">
        <v>20</v>
      </c>
      <c r="AL57" s="25">
        <v>20</v>
      </c>
      <c r="AM57" s="25">
        <v>20</v>
      </c>
      <c r="AN57" s="25">
        <v>20</v>
      </c>
      <c r="AO57" s="24">
        <f>SUMPRODUCT(LARGE(U57:AI57,{1,2,3,4,5,6,7,8,9,10,11,12}))/12</f>
        <v>20</v>
      </c>
      <c r="AP57" s="19">
        <f>SUM(AQ57:AZ57)</f>
        <v>13</v>
      </c>
      <c r="AQ57" s="18">
        <v>1</v>
      </c>
      <c r="AR57" s="19">
        <v>1</v>
      </c>
      <c r="AS57" s="18">
        <v>1</v>
      </c>
      <c r="AT57" s="19">
        <v>1</v>
      </c>
      <c r="AU57" s="18">
        <v>1</v>
      </c>
      <c r="AV57" s="19">
        <v>1</v>
      </c>
      <c r="AW57" s="18">
        <v>1</v>
      </c>
      <c r="AX57" s="19">
        <v>1</v>
      </c>
      <c r="AY57" s="18"/>
      <c r="AZ57" s="49">
        <v>5</v>
      </c>
      <c r="BA57" s="18">
        <v>100</v>
      </c>
      <c r="BB57" s="48">
        <v>100</v>
      </c>
      <c r="BC57" s="18">
        <v>100</v>
      </c>
      <c r="BD57" s="48">
        <v>100</v>
      </c>
      <c r="BE57" s="18">
        <v>100</v>
      </c>
      <c r="BF57" s="48">
        <f>AVERAGE(BA57:BE57)</f>
        <v>100</v>
      </c>
      <c r="BG57" s="19">
        <v>100</v>
      </c>
    </row>
    <row r="58" spans="1:59" x14ac:dyDescent="0.2">
      <c r="E58" s="3"/>
    </row>
    <row r="59" spans="1:59" x14ac:dyDescent="0.2">
      <c r="B59" t="s">
        <v>7</v>
      </c>
      <c r="D59" s="5"/>
      <c r="F59">
        <f>SUM(G59:AX59)</f>
        <v>95</v>
      </c>
      <c r="J59">
        <v>50</v>
      </c>
      <c r="R59">
        <v>20</v>
      </c>
      <c r="T59">
        <v>10</v>
      </c>
      <c r="AB59">
        <v>10</v>
      </c>
      <c r="AT59">
        <v>5</v>
      </c>
      <c r="BC59">
        <v>5</v>
      </c>
    </row>
    <row r="60" spans="1:59" x14ac:dyDescent="0.2">
      <c r="C60" s="27"/>
      <c r="D60" s="27"/>
    </row>
    <row r="61" spans="1:59" x14ac:dyDescent="0.2">
      <c r="C61" s="27"/>
      <c r="D61" s="27"/>
    </row>
    <row r="65" spans="3:4" x14ac:dyDescent="0.2">
      <c r="C65" s="27"/>
      <c r="D65" s="27"/>
    </row>
  </sheetData>
  <sortState ref="A5:C42">
    <sortCondition ref="A5:A42"/>
  </sortState>
  <mergeCells count="5">
    <mergeCell ref="BA3:BF3"/>
    <mergeCell ref="AQ3:AX3"/>
    <mergeCell ref="P3:S3"/>
    <mergeCell ref="G3:L3"/>
    <mergeCell ref="U3:AI3"/>
  </mergeCells>
  <conditionalFormatting sqref="F56 F5:F53">
    <cfRule type="cellIs" dxfId="4" priority="11" operator="lessThan">
      <formula>0.495</formula>
    </cfRule>
  </conditionalFormatting>
  <conditionalFormatting sqref="O5:O53">
    <cfRule type="cellIs" dxfId="3" priority="3" operator="lessThan">
      <formula>0.695</formula>
    </cfRule>
    <cfRule type="cellIs" dxfId="2" priority="4" operator="greaterThan">
      <formula>0.695</formula>
    </cfRule>
  </conditionalFormatting>
  <conditionalFormatting sqref="N5:N53 N56:N57">
    <cfRule type="cellIs" dxfId="1" priority="2" operator="lessThan">
      <formula>0.494</formula>
    </cfRule>
  </conditionalFormatting>
  <conditionalFormatting sqref="S5:S53">
    <cfRule type="cellIs" dxfId="0" priority="1" operator="lessThan">
      <formula>49.4</formula>
    </cfRule>
  </conditionalFormatting>
  <pageMargins left="0.7" right="0.7" top="0.75" bottom="0.75" header="0.3" footer="0.3"/>
  <pageSetup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9"/>
  <sheetViews>
    <sheetView zoomScaleNormal="100" workbookViewId="0">
      <selection activeCell="B4" sqref="B4"/>
    </sheetView>
  </sheetViews>
  <sheetFormatPr defaultRowHeight="12.75" x14ac:dyDescent="0.2"/>
  <cols>
    <col min="1" max="1" width="12" bestFit="1" customWidth="1"/>
    <col min="2" max="2" width="10.28515625" bestFit="1" customWidth="1"/>
    <col min="4" max="4" width="0" hidden="1" customWidth="1"/>
    <col min="5" max="5" width="5.28515625" bestFit="1" customWidth="1"/>
    <col min="6" max="6" width="6.7109375" bestFit="1" customWidth="1"/>
    <col min="7" max="7" width="5.140625" bestFit="1" customWidth="1"/>
    <col min="8" max="12" width="3" bestFit="1" customWidth="1"/>
    <col min="15" max="15" width="7.28515625" customWidth="1"/>
    <col min="16" max="16" width="4" bestFit="1" customWidth="1"/>
    <col min="17" max="18" width="4.28515625" bestFit="1" customWidth="1"/>
    <col min="19" max="19" width="4.7109375" bestFit="1" customWidth="1"/>
    <col min="20" max="27" width="4.28515625" bestFit="1" customWidth="1"/>
    <col min="28" max="28" width="5" bestFit="1" customWidth="1"/>
    <col min="29" max="29" width="4.7109375" bestFit="1" customWidth="1"/>
    <col min="30" max="32" width="5" bestFit="1" customWidth="1"/>
    <col min="33" max="33" width="5.42578125" bestFit="1" customWidth="1"/>
    <col min="34" max="34" width="5" bestFit="1" customWidth="1"/>
    <col min="35" max="35" width="9.85546875" bestFit="1" customWidth="1"/>
    <col min="36" max="36" width="4.28515625" bestFit="1" customWidth="1"/>
    <col min="37" max="45" width="2" bestFit="1" customWidth="1"/>
    <col min="46" max="46" width="7.7109375" bestFit="1" customWidth="1"/>
  </cols>
  <sheetData>
    <row r="4" spans="1:3" x14ac:dyDescent="0.2">
      <c r="A4" t="s">
        <v>30</v>
      </c>
    </row>
    <row r="5" spans="1:3" x14ac:dyDescent="0.2">
      <c r="A5" t="s">
        <v>31</v>
      </c>
      <c r="B5" t="e">
        <f>VLOOKUP($B$4,grades,2,FALSE)</f>
        <v>#N/A</v>
      </c>
    </row>
    <row r="6" spans="1:3" x14ac:dyDescent="0.2">
      <c r="A6" t="s">
        <v>2</v>
      </c>
      <c r="B6" t="e">
        <f>VLOOKUP($B$4,grades,3,FALSE)</f>
        <v>#N/A</v>
      </c>
    </row>
    <row r="7" spans="1:3" x14ac:dyDescent="0.2">
      <c r="A7" t="s">
        <v>33</v>
      </c>
      <c r="B7" s="5" t="e">
        <f>VLOOKUP($B$4,grades,14,FALSE)</f>
        <v>#N/A</v>
      </c>
      <c r="C7" s="40" t="e">
        <f>IF(B7&gt;=49.5%,"Pass","Fail")</f>
        <v>#N/A</v>
      </c>
    </row>
    <row r="8" spans="1:3" x14ac:dyDescent="0.2">
      <c r="A8" t="s">
        <v>34</v>
      </c>
      <c r="B8" s="39" t="e">
        <f>VLOOKUP($B$4,grades,19,FALSE)</f>
        <v>#N/A</v>
      </c>
    </row>
    <row r="9" spans="1:3" x14ac:dyDescent="0.2">
      <c r="A9" t="s">
        <v>32</v>
      </c>
      <c r="B9" s="5" t="e">
        <f>VLOOKUP($B$4,grades,6,FALSE)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Grades</vt:lpstr>
      <vt:lpstr>Form</vt:lpstr>
      <vt:lpstr>grades</vt:lpstr>
      <vt:lpstr>table</vt:lpstr>
    </vt:vector>
  </TitlesOfParts>
  <Company>Okanagan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300126945</dc:creator>
  <cp:lastModifiedBy>Pamela Nelson</cp:lastModifiedBy>
  <cp:lastPrinted>2013-01-21T22:35:34Z</cp:lastPrinted>
  <dcterms:created xsi:type="dcterms:W3CDTF">2012-01-25T23:25:26Z</dcterms:created>
  <dcterms:modified xsi:type="dcterms:W3CDTF">2018-12-18T19:10:28Z</dcterms:modified>
</cp:coreProperties>
</file>